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pr-app.aqp.local\redirect$\hermanskai\Rozpočty\Tábor\Tábor Soběslavská\"/>
    </mc:Choice>
  </mc:AlternateContent>
  <bookViews>
    <workbookView xWindow="0" yWindow="0" windowWidth="0" windowHeight="0"/>
  </bookViews>
  <sheets>
    <sheet name="Rekapitulace stavby" sheetId="1" r:id="rId1"/>
    <sheet name="SO-01 - Kanalizační stoky" sheetId="2" r:id="rId2"/>
    <sheet name="SO-02 - Vodovodní řady" sheetId="3" r:id="rId3"/>
    <sheet name="SO-03 - Vodovodní a kanal..." sheetId="4" r:id="rId4"/>
    <sheet name="SO-99 - Vedlejší a ostatn..." sheetId="5" r:id="rId5"/>
    <sheet name="Seznam figur" sheetId="6" r:id="rId6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'SO-01 - Kanalizační stoky'!$C$129:$K$742</definedName>
    <definedName name="_xlnm.Print_Area" localSheetId="1">'SO-01 - Kanalizační stoky'!$C$4:$J$76,'SO-01 - Kanalizační stoky'!$C$82:$J$111,'SO-01 - Kanalizační stoky'!$C$117:$K$742</definedName>
    <definedName name="_xlnm.Print_Titles" localSheetId="1">'SO-01 - Kanalizační stoky'!$129:$129</definedName>
    <definedName name="_xlnm._FilterDatabase" localSheetId="2" hidden="1">'SO-02 - Vodovodní řady'!$C$127:$K$551</definedName>
    <definedName name="_xlnm.Print_Area" localSheetId="2">'SO-02 - Vodovodní řady'!$C$4:$J$76,'SO-02 - Vodovodní řady'!$C$82:$J$109,'SO-02 - Vodovodní řady'!$C$115:$K$551</definedName>
    <definedName name="_xlnm.Print_Titles" localSheetId="2">'SO-02 - Vodovodní řady'!$127:$127</definedName>
    <definedName name="_xlnm._FilterDatabase" localSheetId="3" hidden="1">'SO-03 - Vodovodní a kanal...'!$C$127:$K$920</definedName>
    <definedName name="_xlnm.Print_Area" localSheetId="3">'SO-03 - Vodovodní a kanal...'!$C$4:$J$76,'SO-03 - Vodovodní a kanal...'!$C$82:$J$109,'SO-03 - Vodovodní a kanal...'!$C$115:$K$920</definedName>
    <definedName name="_xlnm.Print_Titles" localSheetId="3">'SO-03 - Vodovodní a kanal...'!$127:$127</definedName>
    <definedName name="_xlnm._FilterDatabase" localSheetId="4" hidden="1">'SO-99 - Vedlejší a ostatn...'!$C$118:$K$158</definedName>
    <definedName name="_xlnm.Print_Area" localSheetId="4">'SO-99 - Vedlejší a ostatn...'!$C$4:$J$76,'SO-99 - Vedlejší a ostatn...'!$C$82:$J$100,'SO-99 - Vedlejší a ostatn...'!$C$106:$K$158</definedName>
    <definedName name="_xlnm.Print_Titles" localSheetId="4">'SO-99 - Vedlejší a ostatn...'!$118:$118</definedName>
    <definedName name="_xlnm.Print_Area" localSheetId="5">'Seznam figur'!$C$4:$G$12</definedName>
    <definedName name="_xlnm.Print_Titles" localSheetId="5">'Seznam figur'!$9:$9</definedName>
  </definedNames>
  <calcPr/>
</workbook>
</file>

<file path=xl/calcChain.xml><?xml version="1.0" encoding="utf-8"?>
<calcChain xmlns="http://schemas.openxmlformats.org/spreadsheetml/2006/main">
  <c i="6" l="1" r="D7"/>
  <c i="5" r="J37"/>
  <c r="J36"/>
  <c i="1" r="AY98"/>
  <c i="5" r="J35"/>
  <c i="1" r="AX98"/>
  <c i="5"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5"/>
  <c r="BH125"/>
  <c r="BG125"/>
  <c r="BF125"/>
  <c r="T125"/>
  <c r="R125"/>
  <c r="P125"/>
  <c r="BI122"/>
  <c r="BH122"/>
  <c r="BG122"/>
  <c r="BF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89"/>
  <c r="E7"/>
  <c r="E85"/>
  <c i="4" r="T912"/>
  <c r="T911"/>
  <c r="R912"/>
  <c r="R911"/>
  <c r="P912"/>
  <c r="P911"/>
  <c r="BK912"/>
  <c r="J912"/>
  <c r="J108"/>
  <c r="J37"/>
  <c r="J36"/>
  <c i="1" r="AY97"/>
  <c i="4" r="J35"/>
  <c i="1" r="AX97"/>
  <c i="4" r="BI913"/>
  <c r="BH913"/>
  <c r="BG913"/>
  <c r="BF913"/>
  <c r="T913"/>
  <c r="R913"/>
  <c r="P913"/>
  <c r="BI910"/>
  <c r="BH910"/>
  <c r="BG910"/>
  <c r="BF910"/>
  <c r="T910"/>
  <c r="T909"/>
  <c r="R910"/>
  <c r="R909"/>
  <c r="P910"/>
  <c r="P909"/>
  <c r="BI902"/>
  <c r="BH902"/>
  <c r="BG902"/>
  <c r="BF902"/>
  <c r="T902"/>
  <c r="R902"/>
  <c r="P902"/>
  <c r="BI898"/>
  <c r="BH898"/>
  <c r="BG898"/>
  <c r="BF898"/>
  <c r="T898"/>
  <c r="R898"/>
  <c r="P898"/>
  <c r="BI894"/>
  <c r="BH894"/>
  <c r="BG894"/>
  <c r="BF894"/>
  <c r="T894"/>
  <c r="R894"/>
  <c r="P894"/>
  <c r="BI889"/>
  <c r="BH889"/>
  <c r="BG889"/>
  <c r="BF889"/>
  <c r="T889"/>
  <c r="R889"/>
  <c r="P889"/>
  <c r="BI885"/>
  <c r="BH885"/>
  <c r="BG885"/>
  <c r="BF885"/>
  <c r="T885"/>
  <c r="R885"/>
  <c r="P885"/>
  <c r="BI880"/>
  <c r="BH880"/>
  <c r="BG880"/>
  <c r="BF880"/>
  <c r="T880"/>
  <c r="R880"/>
  <c r="P880"/>
  <c r="BI875"/>
  <c r="BH875"/>
  <c r="BG875"/>
  <c r="BF875"/>
  <c r="T875"/>
  <c r="R875"/>
  <c r="P875"/>
  <c r="BI870"/>
  <c r="BH870"/>
  <c r="BG870"/>
  <c r="BF870"/>
  <c r="T870"/>
  <c r="R870"/>
  <c r="P870"/>
  <c r="BI866"/>
  <c r="BH866"/>
  <c r="BG866"/>
  <c r="BF866"/>
  <c r="T866"/>
  <c r="R866"/>
  <c r="P866"/>
  <c r="BI861"/>
  <c r="BH861"/>
  <c r="BG861"/>
  <c r="BF861"/>
  <c r="T861"/>
  <c r="R861"/>
  <c r="P861"/>
  <c r="BI857"/>
  <c r="BH857"/>
  <c r="BG857"/>
  <c r="BF857"/>
  <c r="T857"/>
  <c r="R857"/>
  <c r="P857"/>
  <c r="BI848"/>
  <c r="BH848"/>
  <c r="BG848"/>
  <c r="BF848"/>
  <c r="T848"/>
  <c r="R848"/>
  <c r="P848"/>
  <c r="BI839"/>
  <c r="BH839"/>
  <c r="BG839"/>
  <c r="BF839"/>
  <c r="T839"/>
  <c r="R839"/>
  <c r="P839"/>
  <c r="BI822"/>
  <c r="BH822"/>
  <c r="BG822"/>
  <c r="BF822"/>
  <c r="T822"/>
  <c r="R822"/>
  <c r="P822"/>
  <c r="BI816"/>
  <c r="BH816"/>
  <c r="BG816"/>
  <c r="BF816"/>
  <c r="T816"/>
  <c r="R816"/>
  <c r="P816"/>
  <c r="BI810"/>
  <c r="BH810"/>
  <c r="BG810"/>
  <c r="BF810"/>
  <c r="T810"/>
  <c r="R810"/>
  <c r="P810"/>
  <c r="BI804"/>
  <c r="BH804"/>
  <c r="BG804"/>
  <c r="BF804"/>
  <c r="T804"/>
  <c r="R804"/>
  <c r="P804"/>
  <c r="BI800"/>
  <c r="BH800"/>
  <c r="BG800"/>
  <c r="BF800"/>
  <c r="T800"/>
  <c r="R800"/>
  <c r="P800"/>
  <c r="BI795"/>
  <c r="BH795"/>
  <c r="BG795"/>
  <c r="BF795"/>
  <c r="T795"/>
  <c r="R795"/>
  <c r="P795"/>
  <c r="BI790"/>
  <c r="BH790"/>
  <c r="BG790"/>
  <c r="BF790"/>
  <c r="T790"/>
  <c r="R790"/>
  <c r="P790"/>
  <c r="BI785"/>
  <c r="BH785"/>
  <c r="BG785"/>
  <c r="BF785"/>
  <c r="T785"/>
  <c r="R785"/>
  <c r="P785"/>
  <c r="BI778"/>
  <c r="BH778"/>
  <c r="BG778"/>
  <c r="BF778"/>
  <c r="T778"/>
  <c r="R778"/>
  <c r="P778"/>
  <c r="BI771"/>
  <c r="BH771"/>
  <c r="BG771"/>
  <c r="BF771"/>
  <c r="T771"/>
  <c r="R771"/>
  <c r="P771"/>
  <c r="BI766"/>
  <c r="BH766"/>
  <c r="BG766"/>
  <c r="BF766"/>
  <c r="T766"/>
  <c r="R766"/>
  <c r="P766"/>
  <c r="BI761"/>
  <c r="BH761"/>
  <c r="BG761"/>
  <c r="BF761"/>
  <c r="T761"/>
  <c r="R761"/>
  <c r="P761"/>
  <c r="BI756"/>
  <c r="BH756"/>
  <c r="BG756"/>
  <c r="BF756"/>
  <c r="T756"/>
  <c r="R756"/>
  <c r="P756"/>
  <c r="BI751"/>
  <c r="BH751"/>
  <c r="BG751"/>
  <c r="BF751"/>
  <c r="T751"/>
  <c r="R751"/>
  <c r="P751"/>
  <c r="BI746"/>
  <c r="BH746"/>
  <c r="BG746"/>
  <c r="BF746"/>
  <c r="T746"/>
  <c r="R746"/>
  <c r="P746"/>
  <c r="BI741"/>
  <c r="BH741"/>
  <c r="BG741"/>
  <c r="BF741"/>
  <c r="T741"/>
  <c r="R741"/>
  <c r="P741"/>
  <c r="BI736"/>
  <c r="BH736"/>
  <c r="BG736"/>
  <c r="BF736"/>
  <c r="T736"/>
  <c r="R736"/>
  <c r="P736"/>
  <c r="BI731"/>
  <c r="BH731"/>
  <c r="BG731"/>
  <c r="BF731"/>
  <c r="T731"/>
  <c r="R731"/>
  <c r="P731"/>
  <c r="BI726"/>
  <c r="BH726"/>
  <c r="BG726"/>
  <c r="BF726"/>
  <c r="T726"/>
  <c r="R726"/>
  <c r="P726"/>
  <c r="BI722"/>
  <c r="BH722"/>
  <c r="BG722"/>
  <c r="BF722"/>
  <c r="T722"/>
  <c r="R722"/>
  <c r="P722"/>
  <c r="BI718"/>
  <c r="BH718"/>
  <c r="BG718"/>
  <c r="BF718"/>
  <c r="T718"/>
  <c r="R718"/>
  <c r="P718"/>
  <c r="BI714"/>
  <c r="BH714"/>
  <c r="BG714"/>
  <c r="BF714"/>
  <c r="T714"/>
  <c r="R714"/>
  <c r="P714"/>
  <c r="BI710"/>
  <c r="BH710"/>
  <c r="BG710"/>
  <c r="BF710"/>
  <c r="T710"/>
  <c r="R710"/>
  <c r="P710"/>
  <c r="BI706"/>
  <c r="BH706"/>
  <c r="BG706"/>
  <c r="BF706"/>
  <c r="T706"/>
  <c r="R706"/>
  <c r="P706"/>
  <c r="BI702"/>
  <c r="BH702"/>
  <c r="BG702"/>
  <c r="BF702"/>
  <c r="T702"/>
  <c r="R702"/>
  <c r="P702"/>
  <c r="BI697"/>
  <c r="BH697"/>
  <c r="BG697"/>
  <c r="BF697"/>
  <c r="T697"/>
  <c r="R697"/>
  <c r="P697"/>
  <c r="BI693"/>
  <c r="BH693"/>
  <c r="BG693"/>
  <c r="BF693"/>
  <c r="T693"/>
  <c r="R693"/>
  <c r="P693"/>
  <c r="BI689"/>
  <c r="BH689"/>
  <c r="BG689"/>
  <c r="BF689"/>
  <c r="T689"/>
  <c r="R689"/>
  <c r="P689"/>
  <c r="BI685"/>
  <c r="BH685"/>
  <c r="BG685"/>
  <c r="BF685"/>
  <c r="T685"/>
  <c r="R685"/>
  <c r="P685"/>
  <c r="BI681"/>
  <c r="BH681"/>
  <c r="BG681"/>
  <c r="BF681"/>
  <c r="T681"/>
  <c r="R681"/>
  <c r="P681"/>
  <c r="BI677"/>
  <c r="BH677"/>
  <c r="BG677"/>
  <c r="BF677"/>
  <c r="T677"/>
  <c r="R677"/>
  <c r="P677"/>
  <c r="BI673"/>
  <c r="BH673"/>
  <c r="BG673"/>
  <c r="BF673"/>
  <c r="T673"/>
  <c r="R673"/>
  <c r="P673"/>
  <c r="BI669"/>
  <c r="BH669"/>
  <c r="BG669"/>
  <c r="BF669"/>
  <c r="T669"/>
  <c r="R669"/>
  <c r="P669"/>
  <c r="BI665"/>
  <c r="BH665"/>
  <c r="BG665"/>
  <c r="BF665"/>
  <c r="T665"/>
  <c r="R665"/>
  <c r="P665"/>
  <c r="BI661"/>
  <c r="BH661"/>
  <c r="BG661"/>
  <c r="BF661"/>
  <c r="T661"/>
  <c r="R661"/>
  <c r="P661"/>
  <c r="BI657"/>
  <c r="BH657"/>
  <c r="BG657"/>
  <c r="BF657"/>
  <c r="T657"/>
  <c r="R657"/>
  <c r="P657"/>
  <c r="BI653"/>
  <c r="BH653"/>
  <c r="BG653"/>
  <c r="BF653"/>
  <c r="T653"/>
  <c r="R653"/>
  <c r="P653"/>
  <c r="BI649"/>
  <c r="BH649"/>
  <c r="BG649"/>
  <c r="BF649"/>
  <c r="T649"/>
  <c r="R649"/>
  <c r="P649"/>
  <c r="BI644"/>
  <c r="BH644"/>
  <c r="BG644"/>
  <c r="BF644"/>
  <c r="T644"/>
  <c r="R644"/>
  <c r="P644"/>
  <c r="BI640"/>
  <c r="BH640"/>
  <c r="BG640"/>
  <c r="BF640"/>
  <c r="T640"/>
  <c r="R640"/>
  <c r="P640"/>
  <c r="BI637"/>
  <c r="BH637"/>
  <c r="BG637"/>
  <c r="BF637"/>
  <c r="T637"/>
  <c r="R637"/>
  <c r="P637"/>
  <c r="BI632"/>
  <c r="BH632"/>
  <c r="BG632"/>
  <c r="BF632"/>
  <c r="T632"/>
  <c r="R632"/>
  <c r="P632"/>
  <c r="BI613"/>
  <c r="BH613"/>
  <c r="BG613"/>
  <c r="BF613"/>
  <c r="T613"/>
  <c r="R613"/>
  <c r="P613"/>
  <c r="BI594"/>
  <c r="BH594"/>
  <c r="BG594"/>
  <c r="BF594"/>
  <c r="T594"/>
  <c r="R594"/>
  <c r="P594"/>
  <c r="BI574"/>
  <c r="BH574"/>
  <c r="BG574"/>
  <c r="BF574"/>
  <c r="T574"/>
  <c r="R574"/>
  <c r="P574"/>
  <c r="BI555"/>
  <c r="BH555"/>
  <c r="BG555"/>
  <c r="BF555"/>
  <c r="T555"/>
  <c r="R555"/>
  <c r="P555"/>
  <c r="BI536"/>
  <c r="BH536"/>
  <c r="BG536"/>
  <c r="BF536"/>
  <c r="T536"/>
  <c r="R536"/>
  <c r="P536"/>
  <c r="BI517"/>
  <c r="BH517"/>
  <c r="BG517"/>
  <c r="BF517"/>
  <c r="T517"/>
  <c r="R517"/>
  <c r="P517"/>
  <c r="BI507"/>
  <c r="BH507"/>
  <c r="BG507"/>
  <c r="BF507"/>
  <c r="T507"/>
  <c r="R507"/>
  <c r="P507"/>
  <c r="BI499"/>
  <c r="BH499"/>
  <c r="BG499"/>
  <c r="BF499"/>
  <c r="T499"/>
  <c r="R499"/>
  <c r="P499"/>
  <c r="BI493"/>
  <c r="BH493"/>
  <c r="BG493"/>
  <c r="BF493"/>
  <c r="T493"/>
  <c r="R493"/>
  <c r="P493"/>
  <c r="BI480"/>
  <c r="BH480"/>
  <c r="BG480"/>
  <c r="BF480"/>
  <c r="T480"/>
  <c r="R480"/>
  <c r="P480"/>
  <c r="BI476"/>
  <c r="BH476"/>
  <c r="BG476"/>
  <c r="BF476"/>
  <c r="T476"/>
  <c r="R476"/>
  <c r="P476"/>
  <c r="BI470"/>
  <c r="BH470"/>
  <c r="BG470"/>
  <c r="BF470"/>
  <c r="T470"/>
  <c r="R470"/>
  <c r="P470"/>
  <c r="BI464"/>
  <c r="BH464"/>
  <c r="BG464"/>
  <c r="BF464"/>
  <c r="T464"/>
  <c r="R464"/>
  <c r="P464"/>
  <c r="BI455"/>
  <c r="BH455"/>
  <c r="BG455"/>
  <c r="BF455"/>
  <c r="T455"/>
  <c r="R455"/>
  <c r="P455"/>
  <c r="BI387"/>
  <c r="BH387"/>
  <c r="BG387"/>
  <c r="BF387"/>
  <c r="T387"/>
  <c r="R387"/>
  <c r="P387"/>
  <c r="BI383"/>
  <c r="BH383"/>
  <c r="BG383"/>
  <c r="BF383"/>
  <c r="T383"/>
  <c r="R383"/>
  <c r="P383"/>
  <c r="BI379"/>
  <c r="BH379"/>
  <c r="BG379"/>
  <c r="BF379"/>
  <c r="T379"/>
  <c r="R379"/>
  <c r="P379"/>
  <c r="BI376"/>
  <c r="BH376"/>
  <c r="BG376"/>
  <c r="BF376"/>
  <c r="T376"/>
  <c r="R376"/>
  <c r="P376"/>
  <c r="BI372"/>
  <c r="BH372"/>
  <c r="BG372"/>
  <c r="BF372"/>
  <c r="T372"/>
  <c r="R372"/>
  <c r="P372"/>
  <c r="BI336"/>
  <c r="BH336"/>
  <c r="BG336"/>
  <c r="BF336"/>
  <c r="T336"/>
  <c r="R336"/>
  <c r="P336"/>
  <c r="BI326"/>
  <c r="BH326"/>
  <c r="BG326"/>
  <c r="BF326"/>
  <c r="T326"/>
  <c r="R326"/>
  <c r="P326"/>
  <c r="BI307"/>
  <c r="BH307"/>
  <c r="BG307"/>
  <c r="BF307"/>
  <c r="T307"/>
  <c r="R307"/>
  <c r="P307"/>
  <c r="BI302"/>
  <c r="BH302"/>
  <c r="BG302"/>
  <c r="BF302"/>
  <c r="T302"/>
  <c r="R302"/>
  <c r="P302"/>
  <c r="BI291"/>
  <c r="BH291"/>
  <c r="BG291"/>
  <c r="BF291"/>
  <c r="T291"/>
  <c r="R291"/>
  <c r="P291"/>
  <c r="BI287"/>
  <c r="BH287"/>
  <c r="BG287"/>
  <c r="BF287"/>
  <c r="T287"/>
  <c r="R287"/>
  <c r="P287"/>
  <c r="BI262"/>
  <c r="BH262"/>
  <c r="BG262"/>
  <c r="BF262"/>
  <c r="T262"/>
  <c r="R262"/>
  <c r="P262"/>
  <c r="BI256"/>
  <c r="BH256"/>
  <c r="BG256"/>
  <c r="BF256"/>
  <c r="T256"/>
  <c r="R256"/>
  <c r="P256"/>
  <c r="BI250"/>
  <c r="BH250"/>
  <c r="BG250"/>
  <c r="BF250"/>
  <c r="T250"/>
  <c r="R250"/>
  <c r="P250"/>
  <c r="BI246"/>
  <c r="BH246"/>
  <c r="BG246"/>
  <c r="BF246"/>
  <c r="T246"/>
  <c r="R246"/>
  <c r="P246"/>
  <c r="BI242"/>
  <c r="BH242"/>
  <c r="BG242"/>
  <c r="BF242"/>
  <c r="T242"/>
  <c r="R242"/>
  <c r="P242"/>
  <c r="BI237"/>
  <c r="BH237"/>
  <c r="BG237"/>
  <c r="BF237"/>
  <c r="T237"/>
  <c r="R237"/>
  <c r="P237"/>
  <c r="BI232"/>
  <c r="BH232"/>
  <c r="BG232"/>
  <c r="BF232"/>
  <c r="T232"/>
  <c r="R232"/>
  <c r="P232"/>
  <c r="BI229"/>
  <c r="BH229"/>
  <c r="BG229"/>
  <c r="BF229"/>
  <c r="T229"/>
  <c r="R229"/>
  <c r="P229"/>
  <c r="BI227"/>
  <c r="BH227"/>
  <c r="BG227"/>
  <c r="BF227"/>
  <c r="T227"/>
  <c r="R227"/>
  <c r="P227"/>
  <c r="BI221"/>
  <c r="BH221"/>
  <c r="BG221"/>
  <c r="BF221"/>
  <c r="T221"/>
  <c r="R221"/>
  <c r="P221"/>
  <c r="BI216"/>
  <c r="BH216"/>
  <c r="BG216"/>
  <c r="BF216"/>
  <c r="T216"/>
  <c r="R216"/>
  <c r="P216"/>
  <c r="BI211"/>
  <c r="BH211"/>
  <c r="BG211"/>
  <c r="BF211"/>
  <c r="T211"/>
  <c r="R211"/>
  <c r="P211"/>
  <c r="BI180"/>
  <c r="BH180"/>
  <c r="BG180"/>
  <c r="BF180"/>
  <c r="T180"/>
  <c r="R180"/>
  <c r="P180"/>
  <c r="BI175"/>
  <c r="BH175"/>
  <c r="BG175"/>
  <c r="BF175"/>
  <c r="T175"/>
  <c r="R175"/>
  <c r="P175"/>
  <c r="BI170"/>
  <c r="BH170"/>
  <c r="BG170"/>
  <c r="BF170"/>
  <c r="T170"/>
  <c r="R170"/>
  <c r="P170"/>
  <c r="BI161"/>
  <c r="BH161"/>
  <c r="BG161"/>
  <c r="BF161"/>
  <c r="T161"/>
  <c r="R161"/>
  <c r="P161"/>
  <c r="BI153"/>
  <c r="BH153"/>
  <c r="BG153"/>
  <c r="BF153"/>
  <c r="T153"/>
  <c r="R153"/>
  <c r="P153"/>
  <c r="BI149"/>
  <c r="BH149"/>
  <c r="BG149"/>
  <c r="BF149"/>
  <c r="T149"/>
  <c r="R149"/>
  <c r="P149"/>
  <c r="BI141"/>
  <c r="BH141"/>
  <c r="BG141"/>
  <c r="BF141"/>
  <c r="T141"/>
  <c r="R141"/>
  <c r="P141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89"/>
  <c r="E7"/>
  <c r="E118"/>
  <c i="3" r="J37"/>
  <c r="J36"/>
  <c i="1" r="AY96"/>
  <c i="3" r="J35"/>
  <c i="1" r="AX96"/>
  <c i="3" r="BI547"/>
  <c r="BH547"/>
  <c r="BG547"/>
  <c r="BF547"/>
  <c r="T547"/>
  <c r="T546"/>
  <c r="T545"/>
  <c r="R547"/>
  <c r="R546"/>
  <c r="R545"/>
  <c r="P547"/>
  <c r="P546"/>
  <c r="P545"/>
  <c r="BI544"/>
  <c r="BH544"/>
  <c r="BG544"/>
  <c r="BF544"/>
  <c r="T544"/>
  <c r="T543"/>
  <c r="R544"/>
  <c r="R543"/>
  <c r="P544"/>
  <c r="P543"/>
  <c r="BI537"/>
  <c r="BH537"/>
  <c r="BG537"/>
  <c r="BF537"/>
  <c r="T537"/>
  <c r="R537"/>
  <c r="P537"/>
  <c r="BI533"/>
  <c r="BH533"/>
  <c r="BG533"/>
  <c r="BF533"/>
  <c r="T533"/>
  <c r="R533"/>
  <c r="P533"/>
  <c r="BI528"/>
  <c r="BH528"/>
  <c r="BG528"/>
  <c r="BF528"/>
  <c r="T528"/>
  <c r="R528"/>
  <c r="P528"/>
  <c r="BI524"/>
  <c r="BH524"/>
  <c r="BG524"/>
  <c r="BF524"/>
  <c r="T524"/>
  <c r="R524"/>
  <c r="P524"/>
  <c r="BI520"/>
  <c r="BH520"/>
  <c r="BG520"/>
  <c r="BF520"/>
  <c r="T520"/>
  <c r="R520"/>
  <c r="P520"/>
  <c r="BI515"/>
  <c r="BH515"/>
  <c r="BG515"/>
  <c r="BF515"/>
  <c r="T515"/>
  <c r="R515"/>
  <c r="P515"/>
  <c r="BI510"/>
  <c r="BH510"/>
  <c r="BG510"/>
  <c r="BF510"/>
  <c r="T510"/>
  <c r="R510"/>
  <c r="P510"/>
  <c r="BI507"/>
  <c r="BH507"/>
  <c r="BG507"/>
  <c r="BF507"/>
  <c r="T507"/>
  <c r="R507"/>
  <c r="P507"/>
  <c r="BI504"/>
  <c r="BH504"/>
  <c r="BG504"/>
  <c r="BF504"/>
  <c r="T504"/>
  <c r="R504"/>
  <c r="P504"/>
  <c r="BI501"/>
  <c r="BH501"/>
  <c r="BG501"/>
  <c r="BF501"/>
  <c r="T501"/>
  <c r="R501"/>
  <c r="P501"/>
  <c r="BI498"/>
  <c r="BH498"/>
  <c r="BG498"/>
  <c r="BF498"/>
  <c r="T498"/>
  <c r="R498"/>
  <c r="P498"/>
  <c r="BI495"/>
  <c r="BH495"/>
  <c r="BG495"/>
  <c r="BF495"/>
  <c r="T495"/>
  <c r="R495"/>
  <c r="P495"/>
  <c r="BI491"/>
  <c r="BH491"/>
  <c r="BG491"/>
  <c r="BF491"/>
  <c r="T491"/>
  <c r="R491"/>
  <c r="P491"/>
  <c r="BI487"/>
  <c r="BH487"/>
  <c r="BG487"/>
  <c r="BF487"/>
  <c r="T487"/>
  <c r="R487"/>
  <c r="P487"/>
  <c r="BI482"/>
  <c r="BH482"/>
  <c r="BG482"/>
  <c r="BF482"/>
  <c r="T482"/>
  <c r="R482"/>
  <c r="P482"/>
  <c r="BI478"/>
  <c r="BH478"/>
  <c r="BG478"/>
  <c r="BF478"/>
  <c r="T478"/>
  <c r="R478"/>
  <c r="P478"/>
  <c r="BI474"/>
  <c r="BH474"/>
  <c r="BG474"/>
  <c r="BF474"/>
  <c r="T474"/>
  <c r="R474"/>
  <c r="P474"/>
  <c r="BI469"/>
  <c r="BH469"/>
  <c r="BG469"/>
  <c r="BF469"/>
  <c r="T469"/>
  <c r="R469"/>
  <c r="P469"/>
  <c r="BI463"/>
  <c r="BH463"/>
  <c r="BG463"/>
  <c r="BF463"/>
  <c r="T463"/>
  <c r="R463"/>
  <c r="P463"/>
  <c r="BI457"/>
  <c r="BH457"/>
  <c r="BG457"/>
  <c r="BF457"/>
  <c r="T457"/>
  <c r="R457"/>
  <c r="P457"/>
  <c r="BI453"/>
  <c r="BH453"/>
  <c r="BG453"/>
  <c r="BF453"/>
  <c r="T453"/>
  <c r="R453"/>
  <c r="P453"/>
  <c r="BI449"/>
  <c r="BH449"/>
  <c r="BG449"/>
  <c r="BF449"/>
  <c r="T449"/>
  <c r="R449"/>
  <c r="P449"/>
  <c r="BI445"/>
  <c r="BH445"/>
  <c r="BG445"/>
  <c r="BF445"/>
  <c r="T445"/>
  <c r="R445"/>
  <c r="P445"/>
  <c r="BI439"/>
  <c r="BH439"/>
  <c r="BG439"/>
  <c r="BF439"/>
  <c r="T439"/>
  <c r="R439"/>
  <c r="P439"/>
  <c r="BI433"/>
  <c r="BH433"/>
  <c r="BG433"/>
  <c r="BF433"/>
  <c r="T433"/>
  <c r="R433"/>
  <c r="P433"/>
  <c r="BI428"/>
  <c r="BH428"/>
  <c r="BG428"/>
  <c r="BF428"/>
  <c r="T428"/>
  <c r="R428"/>
  <c r="P428"/>
  <c r="BI423"/>
  <c r="BH423"/>
  <c r="BG423"/>
  <c r="BF423"/>
  <c r="T423"/>
  <c r="R423"/>
  <c r="P423"/>
  <c r="BI418"/>
  <c r="BH418"/>
  <c r="BG418"/>
  <c r="BF418"/>
  <c r="T418"/>
  <c r="R418"/>
  <c r="P418"/>
  <c r="BI413"/>
  <c r="BH413"/>
  <c r="BG413"/>
  <c r="BF413"/>
  <c r="T413"/>
  <c r="R413"/>
  <c r="P413"/>
  <c r="BI408"/>
  <c r="BH408"/>
  <c r="BG408"/>
  <c r="BF408"/>
  <c r="T408"/>
  <c r="R408"/>
  <c r="P408"/>
  <c r="BI402"/>
  <c r="BH402"/>
  <c r="BG402"/>
  <c r="BF402"/>
  <c r="T402"/>
  <c r="R402"/>
  <c r="P402"/>
  <c r="BI397"/>
  <c r="BH397"/>
  <c r="BG397"/>
  <c r="BF397"/>
  <c r="T397"/>
  <c r="R397"/>
  <c r="P397"/>
  <c r="BI392"/>
  <c r="BH392"/>
  <c r="BG392"/>
  <c r="BF392"/>
  <c r="T392"/>
  <c r="R392"/>
  <c r="P392"/>
  <c r="BI388"/>
  <c r="BH388"/>
  <c r="BG388"/>
  <c r="BF388"/>
  <c r="T388"/>
  <c r="R388"/>
  <c r="P388"/>
  <c r="BI383"/>
  <c r="BH383"/>
  <c r="BG383"/>
  <c r="BF383"/>
  <c r="T383"/>
  <c r="R383"/>
  <c r="P383"/>
  <c r="BI378"/>
  <c r="BH378"/>
  <c r="BG378"/>
  <c r="BF378"/>
  <c r="T378"/>
  <c r="R378"/>
  <c r="P378"/>
  <c r="BI369"/>
  <c r="BH369"/>
  <c r="BG369"/>
  <c r="BF369"/>
  <c r="T369"/>
  <c r="R369"/>
  <c r="P369"/>
  <c r="BI360"/>
  <c r="BH360"/>
  <c r="BG360"/>
  <c r="BF360"/>
  <c r="T360"/>
  <c r="R360"/>
  <c r="P360"/>
  <c r="BI351"/>
  <c r="BH351"/>
  <c r="BG351"/>
  <c r="BF351"/>
  <c r="T351"/>
  <c r="R351"/>
  <c r="P351"/>
  <c r="BI342"/>
  <c r="BH342"/>
  <c r="BG342"/>
  <c r="BF342"/>
  <c r="T342"/>
  <c r="R342"/>
  <c r="P342"/>
  <c r="BI337"/>
  <c r="BH337"/>
  <c r="BG337"/>
  <c r="BF337"/>
  <c r="T337"/>
  <c r="R337"/>
  <c r="P337"/>
  <c r="BI332"/>
  <c r="BH332"/>
  <c r="BG332"/>
  <c r="BF332"/>
  <c r="T332"/>
  <c r="T331"/>
  <c r="R332"/>
  <c r="R331"/>
  <c r="P332"/>
  <c r="P331"/>
  <c r="BI328"/>
  <c r="BH328"/>
  <c r="BG328"/>
  <c r="BF328"/>
  <c r="T328"/>
  <c r="R328"/>
  <c r="P328"/>
  <c r="BI324"/>
  <c r="BH324"/>
  <c r="BG324"/>
  <c r="BF324"/>
  <c r="T324"/>
  <c r="R324"/>
  <c r="P324"/>
  <c r="BI321"/>
  <c r="BH321"/>
  <c r="BG321"/>
  <c r="BF321"/>
  <c r="T321"/>
  <c r="R321"/>
  <c r="P321"/>
  <c r="BI310"/>
  <c r="BH310"/>
  <c r="BG310"/>
  <c r="BF310"/>
  <c r="T310"/>
  <c r="R310"/>
  <c r="P310"/>
  <c r="BI289"/>
  <c r="BH289"/>
  <c r="BG289"/>
  <c r="BF289"/>
  <c r="T289"/>
  <c r="R289"/>
  <c r="P289"/>
  <c r="BI285"/>
  <c r="BH285"/>
  <c r="BG285"/>
  <c r="BF285"/>
  <c r="T285"/>
  <c r="R285"/>
  <c r="P285"/>
  <c r="BI281"/>
  <c r="BH281"/>
  <c r="BG281"/>
  <c r="BF281"/>
  <c r="T281"/>
  <c r="R281"/>
  <c r="P281"/>
  <c r="BI278"/>
  <c r="BH278"/>
  <c r="BG278"/>
  <c r="BF278"/>
  <c r="T278"/>
  <c r="R278"/>
  <c r="P278"/>
  <c r="BI269"/>
  <c r="BH269"/>
  <c r="BG269"/>
  <c r="BF269"/>
  <c r="T269"/>
  <c r="R269"/>
  <c r="P269"/>
  <c r="BI264"/>
  <c r="BH264"/>
  <c r="BG264"/>
  <c r="BF264"/>
  <c r="T264"/>
  <c r="R264"/>
  <c r="P264"/>
  <c r="BI259"/>
  <c r="BH259"/>
  <c r="BG259"/>
  <c r="BF259"/>
  <c r="T259"/>
  <c r="R259"/>
  <c r="P259"/>
  <c r="BI251"/>
  <c r="BH251"/>
  <c r="BG251"/>
  <c r="BF251"/>
  <c r="T251"/>
  <c r="R251"/>
  <c r="P251"/>
  <c r="BI247"/>
  <c r="BH247"/>
  <c r="BG247"/>
  <c r="BF247"/>
  <c r="T247"/>
  <c r="R247"/>
  <c r="P247"/>
  <c r="BI230"/>
  <c r="BH230"/>
  <c r="BG230"/>
  <c r="BF230"/>
  <c r="T230"/>
  <c r="R230"/>
  <c r="P230"/>
  <c r="BI224"/>
  <c r="BH224"/>
  <c r="BG224"/>
  <c r="BF224"/>
  <c r="T224"/>
  <c r="R224"/>
  <c r="P224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5"/>
  <c r="BH205"/>
  <c r="BG205"/>
  <c r="BF205"/>
  <c r="T205"/>
  <c r="R205"/>
  <c r="P205"/>
  <c r="BI200"/>
  <c r="BH200"/>
  <c r="BG200"/>
  <c r="BF200"/>
  <c r="T200"/>
  <c r="R200"/>
  <c r="P200"/>
  <c r="BI198"/>
  <c r="BH198"/>
  <c r="BG198"/>
  <c r="BF198"/>
  <c r="T198"/>
  <c r="R198"/>
  <c r="P198"/>
  <c r="BI191"/>
  <c r="BH191"/>
  <c r="BG191"/>
  <c r="BF191"/>
  <c r="T191"/>
  <c r="R191"/>
  <c r="P191"/>
  <c r="BI186"/>
  <c r="BH186"/>
  <c r="BG186"/>
  <c r="BF186"/>
  <c r="T186"/>
  <c r="R186"/>
  <c r="P186"/>
  <c r="BI169"/>
  <c r="BH169"/>
  <c r="BG169"/>
  <c r="BF169"/>
  <c r="T169"/>
  <c r="R169"/>
  <c r="P169"/>
  <c r="BI164"/>
  <c r="BH164"/>
  <c r="BG164"/>
  <c r="BF164"/>
  <c r="T164"/>
  <c r="R164"/>
  <c r="P164"/>
  <c r="BI158"/>
  <c r="BH158"/>
  <c r="BG158"/>
  <c r="BF158"/>
  <c r="T158"/>
  <c r="R158"/>
  <c r="P158"/>
  <c r="BI153"/>
  <c r="BH153"/>
  <c r="BG153"/>
  <c r="BF153"/>
  <c r="T153"/>
  <c r="R153"/>
  <c r="P153"/>
  <c r="BI149"/>
  <c r="BH149"/>
  <c r="BG149"/>
  <c r="BF149"/>
  <c r="T149"/>
  <c r="R149"/>
  <c r="P149"/>
  <c r="BI141"/>
  <c r="BH141"/>
  <c r="BG141"/>
  <c r="BF141"/>
  <c r="T141"/>
  <c r="R141"/>
  <c r="P141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122"/>
  <c r="E7"/>
  <c r="E118"/>
  <c i="1" r="AY95"/>
  <c i="2" r="J37"/>
  <c r="J36"/>
  <c r="J35"/>
  <c i="1" r="AX95"/>
  <c i="2" r="BI738"/>
  <c r="BH738"/>
  <c r="BG738"/>
  <c r="BF738"/>
  <c r="T738"/>
  <c r="T737"/>
  <c r="T736"/>
  <c r="R738"/>
  <c r="R737"/>
  <c r="R736"/>
  <c r="P738"/>
  <c r="P737"/>
  <c r="P736"/>
  <c r="BI735"/>
  <c r="BH735"/>
  <c r="BG735"/>
  <c r="BF735"/>
  <c r="T735"/>
  <c r="T734"/>
  <c r="R735"/>
  <c r="R734"/>
  <c r="P735"/>
  <c r="P734"/>
  <c r="BI730"/>
  <c r="BH730"/>
  <c r="BG730"/>
  <c r="BF730"/>
  <c r="T730"/>
  <c r="R730"/>
  <c r="P730"/>
  <c r="BI725"/>
  <c r="BH725"/>
  <c r="BG725"/>
  <c r="BF725"/>
  <c r="T725"/>
  <c r="R725"/>
  <c r="P725"/>
  <c r="BI721"/>
  <c r="BH721"/>
  <c r="BG721"/>
  <c r="BF721"/>
  <c r="T721"/>
  <c r="R721"/>
  <c r="P721"/>
  <c r="BI716"/>
  <c r="BH716"/>
  <c r="BG716"/>
  <c r="BF716"/>
  <c r="T716"/>
  <c r="R716"/>
  <c r="P716"/>
  <c r="BI708"/>
  <c r="BH708"/>
  <c r="BG708"/>
  <c r="BF708"/>
  <c r="T708"/>
  <c r="R708"/>
  <c r="P708"/>
  <c r="BI703"/>
  <c r="BH703"/>
  <c r="BG703"/>
  <c r="BF703"/>
  <c r="T703"/>
  <c r="R703"/>
  <c r="P703"/>
  <c r="BI699"/>
  <c r="BH699"/>
  <c r="BG699"/>
  <c r="BF699"/>
  <c r="T699"/>
  <c r="R699"/>
  <c r="P699"/>
  <c r="BI695"/>
  <c r="BH695"/>
  <c r="BG695"/>
  <c r="BF695"/>
  <c r="T695"/>
  <c r="R695"/>
  <c r="P695"/>
  <c r="BI690"/>
  <c r="BH690"/>
  <c r="BG690"/>
  <c r="BF690"/>
  <c r="T690"/>
  <c r="R690"/>
  <c r="P690"/>
  <c r="BI685"/>
  <c r="BH685"/>
  <c r="BG685"/>
  <c r="BF685"/>
  <c r="T685"/>
  <c r="T684"/>
  <c r="R685"/>
  <c r="R684"/>
  <c r="P685"/>
  <c r="P684"/>
  <c r="BI681"/>
  <c r="BH681"/>
  <c r="BG681"/>
  <c r="BF681"/>
  <c r="T681"/>
  <c r="R681"/>
  <c r="P681"/>
  <c r="BI674"/>
  <c r="BH674"/>
  <c r="BG674"/>
  <c r="BF674"/>
  <c r="T674"/>
  <c r="R674"/>
  <c r="P674"/>
  <c r="BI661"/>
  <c r="BH661"/>
  <c r="BG661"/>
  <c r="BF661"/>
  <c r="T661"/>
  <c r="R661"/>
  <c r="P661"/>
  <c r="BI657"/>
  <c r="BH657"/>
  <c r="BG657"/>
  <c r="BF657"/>
  <c r="T657"/>
  <c r="R657"/>
  <c r="P657"/>
  <c r="BI652"/>
  <c r="BH652"/>
  <c r="BG652"/>
  <c r="BF652"/>
  <c r="T652"/>
  <c r="R652"/>
  <c r="P652"/>
  <c r="BI646"/>
  <c r="BH646"/>
  <c r="BG646"/>
  <c r="BF646"/>
  <c r="T646"/>
  <c r="R646"/>
  <c r="P646"/>
  <c r="BI642"/>
  <c r="BH642"/>
  <c r="BG642"/>
  <c r="BF642"/>
  <c r="T642"/>
  <c r="R642"/>
  <c r="P642"/>
  <c r="BI637"/>
  <c r="BH637"/>
  <c r="BG637"/>
  <c r="BF637"/>
  <c r="T637"/>
  <c r="R637"/>
  <c r="P637"/>
  <c r="BI632"/>
  <c r="BH632"/>
  <c r="BG632"/>
  <c r="BF632"/>
  <c r="T632"/>
  <c r="R632"/>
  <c r="P632"/>
  <c r="BI629"/>
  <c r="BH629"/>
  <c r="BG629"/>
  <c r="BF629"/>
  <c r="T629"/>
  <c r="R629"/>
  <c r="P629"/>
  <c r="BI626"/>
  <c r="BH626"/>
  <c r="BG626"/>
  <c r="BF626"/>
  <c r="T626"/>
  <c r="R626"/>
  <c r="P626"/>
  <c r="BI623"/>
  <c r="BH623"/>
  <c r="BG623"/>
  <c r="BF623"/>
  <c r="T623"/>
  <c r="R623"/>
  <c r="P623"/>
  <c r="BI620"/>
  <c r="BH620"/>
  <c r="BG620"/>
  <c r="BF620"/>
  <c r="T620"/>
  <c r="R620"/>
  <c r="P620"/>
  <c r="BI615"/>
  <c r="BH615"/>
  <c r="BG615"/>
  <c r="BF615"/>
  <c r="T615"/>
  <c r="R615"/>
  <c r="P615"/>
  <c r="BI610"/>
  <c r="BH610"/>
  <c r="BG610"/>
  <c r="BF610"/>
  <c r="T610"/>
  <c r="R610"/>
  <c r="P610"/>
  <c r="BI604"/>
  <c r="BH604"/>
  <c r="BG604"/>
  <c r="BF604"/>
  <c r="T604"/>
  <c r="R604"/>
  <c r="P604"/>
  <c r="BI598"/>
  <c r="BH598"/>
  <c r="BG598"/>
  <c r="BF598"/>
  <c r="T598"/>
  <c r="R598"/>
  <c r="P598"/>
  <c r="BI593"/>
  <c r="BH593"/>
  <c r="BG593"/>
  <c r="BF593"/>
  <c r="T593"/>
  <c r="R593"/>
  <c r="P593"/>
  <c r="BI588"/>
  <c r="BH588"/>
  <c r="BG588"/>
  <c r="BF588"/>
  <c r="T588"/>
  <c r="R588"/>
  <c r="P588"/>
  <c r="BI583"/>
  <c r="BH583"/>
  <c r="BG583"/>
  <c r="BF583"/>
  <c r="T583"/>
  <c r="R583"/>
  <c r="P583"/>
  <c r="BI578"/>
  <c r="BH578"/>
  <c r="BG578"/>
  <c r="BF578"/>
  <c r="T578"/>
  <c r="R578"/>
  <c r="P578"/>
  <c r="BI574"/>
  <c r="BH574"/>
  <c r="BG574"/>
  <c r="BF574"/>
  <c r="T574"/>
  <c r="R574"/>
  <c r="P574"/>
  <c r="BI569"/>
  <c r="BH569"/>
  <c r="BG569"/>
  <c r="BF569"/>
  <c r="T569"/>
  <c r="R569"/>
  <c r="P569"/>
  <c r="BI565"/>
  <c r="BH565"/>
  <c r="BG565"/>
  <c r="BF565"/>
  <c r="T565"/>
  <c r="R565"/>
  <c r="P565"/>
  <c r="BI560"/>
  <c r="BH560"/>
  <c r="BG560"/>
  <c r="BF560"/>
  <c r="T560"/>
  <c r="R560"/>
  <c r="P560"/>
  <c r="BI556"/>
  <c r="BH556"/>
  <c r="BG556"/>
  <c r="BF556"/>
  <c r="T556"/>
  <c r="R556"/>
  <c r="P556"/>
  <c r="BI553"/>
  <c r="BH553"/>
  <c r="BG553"/>
  <c r="BF553"/>
  <c r="T553"/>
  <c r="R553"/>
  <c r="P553"/>
  <c r="BI549"/>
  <c r="BH549"/>
  <c r="BG549"/>
  <c r="BF549"/>
  <c r="T549"/>
  <c r="R549"/>
  <c r="P549"/>
  <c r="BI534"/>
  <c r="BH534"/>
  <c r="BG534"/>
  <c r="BF534"/>
  <c r="T534"/>
  <c r="R534"/>
  <c r="P534"/>
  <c r="BI519"/>
  <c r="BH519"/>
  <c r="BG519"/>
  <c r="BF519"/>
  <c r="T519"/>
  <c r="R519"/>
  <c r="P519"/>
  <c r="BI504"/>
  <c r="BH504"/>
  <c r="BG504"/>
  <c r="BF504"/>
  <c r="T504"/>
  <c r="R504"/>
  <c r="P504"/>
  <c r="BI489"/>
  <c r="BH489"/>
  <c r="BG489"/>
  <c r="BF489"/>
  <c r="T489"/>
  <c r="R489"/>
  <c r="P489"/>
  <c r="BI481"/>
  <c r="BH481"/>
  <c r="BG481"/>
  <c r="BF481"/>
  <c r="T481"/>
  <c r="R481"/>
  <c r="P481"/>
  <c r="BI471"/>
  <c r="BH471"/>
  <c r="BG471"/>
  <c r="BF471"/>
  <c r="T471"/>
  <c r="R471"/>
  <c r="P471"/>
  <c r="BI465"/>
  <c r="BH465"/>
  <c r="BG465"/>
  <c r="BF465"/>
  <c r="T465"/>
  <c r="R465"/>
  <c r="P465"/>
  <c r="BI456"/>
  <c r="BH456"/>
  <c r="BG456"/>
  <c r="BF456"/>
  <c r="T456"/>
  <c r="R456"/>
  <c r="P456"/>
  <c r="BI449"/>
  <c r="BH449"/>
  <c r="BG449"/>
  <c r="BF449"/>
  <c r="T449"/>
  <c r="R449"/>
  <c r="P449"/>
  <c r="BI443"/>
  <c r="BH443"/>
  <c r="BG443"/>
  <c r="BF443"/>
  <c r="T443"/>
  <c r="R443"/>
  <c r="P443"/>
  <c r="BI437"/>
  <c r="BH437"/>
  <c r="BG437"/>
  <c r="BF437"/>
  <c r="T437"/>
  <c r="R437"/>
  <c r="P437"/>
  <c r="BI431"/>
  <c r="BH431"/>
  <c r="BG431"/>
  <c r="BF431"/>
  <c r="T431"/>
  <c r="R431"/>
  <c r="P431"/>
  <c r="BI423"/>
  <c r="BH423"/>
  <c r="BG423"/>
  <c r="BF423"/>
  <c r="T423"/>
  <c r="R423"/>
  <c r="P423"/>
  <c r="BI419"/>
  <c r="BH419"/>
  <c r="BG419"/>
  <c r="BF419"/>
  <c r="T419"/>
  <c r="R419"/>
  <c r="P419"/>
  <c r="BI415"/>
  <c r="BH415"/>
  <c r="BG415"/>
  <c r="BF415"/>
  <c r="T415"/>
  <c r="R415"/>
  <c r="P415"/>
  <c r="BI412"/>
  <c r="BH412"/>
  <c r="BG412"/>
  <c r="BF412"/>
  <c r="T412"/>
  <c r="R412"/>
  <c r="P412"/>
  <c r="BI373"/>
  <c r="BH373"/>
  <c r="BG373"/>
  <c r="BF373"/>
  <c r="T373"/>
  <c r="R373"/>
  <c r="P373"/>
  <c r="BI368"/>
  <c r="BH368"/>
  <c r="BG368"/>
  <c r="BF368"/>
  <c r="T368"/>
  <c r="R368"/>
  <c r="P368"/>
  <c r="BI364"/>
  <c r="BH364"/>
  <c r="BG364"/>
  <c r="BF364"/>
  <c r="T364"/>
  <c r="R364"/>
  <c r="P364"/>
  <c r="BI360"/>
  <c r="BH360"/>
  <c r="BG360"/>
  <c r="BF360"/>
  <c r="T360"/>
  <c r="R360"/>
  <c r="P360"/>
  <c r="BI357"/>
  <c r="BH357"/>
  <c r="BG357"/>
  <c r="BF357"/>
  <c r="T357"/>
  <c r="R357"/>
  <c r="P357"/>
  <c r="BI353"/>
  <c r="BH353"/>
  <c r="BG353"/>
  <c r="BF353"/>
  <c r="T353"/>
  <c r="R353"/>
  <c r="P353"/>
  <c r="BI350"/>
  <c r="BH350"/>
  <c r="BG350"/>
  <c r="BF350"/>
  <c r="T350"/>
  <c r="R350"/>
  <c r="P350"/>
  <c r="BI343"/>
  <c r="BH343"/>
  <c r="BG343"/>
  <c r="BF343"/>
  <c r="T343"/>
  <c r="R343"/>
  <c r="P343"/>
  <c r="BI328"/>
  <c r="BH328"/>
  <c r="BG328"/>
  <c r="BF328"/>
  <c r="T328"/>
  <c r="R328"/>
  <c r="P328"/>
  <c r="BI320"/>
  <c r="BH320"/>
  <c r="BG320"/>
  <c r="BF320"/>
  <c r="T320"/>
  <c r="R320"/>
  <c r="P320"/>
  <c r="BI316"/>
  <c r="BH316"/>
  <c r="BG316"/>
  <c r="BF316"/>
  <c r="T316"/>
  <c r="R316"/>
  <c r="P316"/>
  <c r="BI311"/>
  <c r="BH311"/>
  <c r="BG311"/>
  <c r="BF311"/>
  <c r="T311"/>
  <c r="R311"/>
  <c r="P311"/>
  <c r="BI306"/>
  <c r="BH306"/>
  <c r="BG306"/>
  <c r="BF306"/>
  <c r="T306"/>
  <c r="R306"/>
  <c r="P306"/>
  <c r="BI302"/>
  <c r="BH302"/>
  <c r="BG302"/>
  <c r="BF302"/>
  <c r="T302"/>
  <c r="R302"/>
  <c r="P302"/>
  <c r="BI276"/>
  <c r="BH276"/>
  <c r="BG276"/>
  <c r="BF276"/>
  <c r="T276"/>
  <c r="R276"/>
  <c r="P276"/>
  <c r="BI270"/>
  <c r="BH270"/>
  <c r="BG270"/>
  <c r="BF270"/>
  <c r="T270"/>
  <c r="R270"/>
  <c r="P270"/>
  <c r="BI264"/>
  <c r="BH264"/>
  <c r="BG264"/>
  <c r="BF264"/>
  <c r="T264"/>
  <c r="R264"/>
  <c r="P264"/>
  <c r="BI260"/>
  <c r="BH260"/>
  <c r="BG260"/>
  <c r="BF260"/>
  <c r="T260"/>
  <c r="R260"/>
  <c r="P260"/>
  <c r="BI256"/>
  <c r="BH256"/>
  <c r="BG256"/>
  <c r="BF256"/>
  <c r="T256"/>
  <c r="R256"/>
  <c r="P256"/>
  <c r="BI251"/>
  <c r="BH251"/>
  <c r="BG251"/>
  <c r="BF251"/>
  <c r="T251"/>
  <c r="R251"/>
  <c r="P251"/>
  <c r="BI246"/>
  <c r="BH246"/>
  <c r="BG246"/>
  <c r="BF246"/>
  <c r="T246"/>
  <c r="R246"/>
  <c r="P246"/>
  <c r="BI244"/>
  <c r="BH244"/>
  <c r="BG244"/>
  <c r="BF244"/>
  <c r="T244"/>
  <c r="R244"/>
  <c r="P244"/>
  <c r="BI229"/>
  <c r="BH229"/>
  <c r="BG229"/>
  <c r="BF229"/>
  <c r="T229"/>
  <c r="R229"/>
  <c r="P229"/>
  <c r="BI224"/>
  <c r="BH224"/>
  <c r="BG224"/>
  <c r="BF224"/>
  <c r="T224"/>
  <c r="R224"/>
  <c r="P224"/>
  <c r="BI186"/>
  <c r="BH186"/>
  <c r="BG186"/>
  <c r="BF186"/>
  <c r="T186"/>
  <c r="R186"/>
  <c r="P186"/>
  <c r="BI181"/>
  <c r="BH181"/>
  <c r="BG181"/>
  <c r="BF181"/>
  <c r="T181"/>
  <c r="R181"/>
  <c r="P181"/>
  <c r="BI173"/>
  <c r="BH173"/>
  <c r="BG173"/>
  <c r="BF173"/>
  <c r="T173"/>
  <c r="R173"/>
  <c r="P173"/>
  <c r="BI165"/>
  <c r="BH165"/>
  <c r="BG165"/>
  <c r="BF165"/>
  <c r="T165"/>
  <c r="R165"/>
  <c r="P165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43"/>
  <c r="BH143"/>
  <c r="BG143"/>
  <c r="BF143"/>
  <c r="T143"/>
  <c r="R143"/>
  <c r="P143"/>
  <c r="BI133"/>
  <c r="BH133"/>
  <c r="BG133"/>
  <c r="BF133"/>
  <c r="T133"/>
  <c r="R133"/>
  <c r="P133"/>
  <c r="J127"/>
  <c r="J126"/>
  <c r="F126"/>
  <c r="F124"/>
  <c r="E122"/>
  <c r="J92"/>
  <c r="J91"/>
  <c r="F91"/>
  <c r="F89"/>
  <c r="E87"/>
  <c r="J18"/>
  <c r="E18"/>
  <c r="F92"/>
  <c r="J17"/>
  <c r="J12"/>
  <c r="J124"/>
  <c r="E7"/>
  <c r="E120"/>
  <c i="1" r="L90"/>
  <c r="AM90"/>
  <c r="AM89"/>
  <c r="L89"/>
  <c r="AM87"/>
  <c r="L87"/>
  <c r="L85"/>
  <c r="L84"/>
  <c i="2" r="BK373"/>
  <c r="BK244"/>
  <c r="BK368"/>
  <c r="BK173"/>
  <c r="BK578"/>
  <c r="J350"/>
  <c r="BK276"/>
  <c r="J186"/>
  <c r="J368"/>
  <c r="BK264"/>
  <c r="BK481"/>
  <c r="BK419"/>
  <c r="J593"/>
  <c r="BK181"/>
  <c r="BK629"/>
  <c r="BK556"/>
  <c r="J431"/>
  <c r="BK256"/>
  <c r="J725"/>
  <c r="BK716"/>
  <c r="BK674"/>
  <c r="J629"/>
  <c r="BK604"/>
  <c r="J674"/>
  <c r="J646"/>
  <c r="J583"/>
  <c r="J708"/>
  <c r="BK695"/>
  <c r="J574"/>
  <c r="J504"/>
  <c r="J353"/>
  <c r="BK690"/>
  <c r="J419"/>
  <c r="J133"/>
  <c r="BK637"/>
  <c r="J610"/>
  <c r="J588"/>
  <c r="BK443"/>
  <c r="J246"/>
  <c i="3" r="BK544"/>
  <c r="BK397"/>
  <c r="BK537"/>
  <c r="J498"/>
  <c r="BK337"/>
  <c r="BK482"/>
  <c r="J423"/>
  <c r="J469"/>
  <c r="BK324"/>
  <c r="J264"/>
  <c r="BK491"/>
  <c r="J495"/>
  <c r="BK418"/>
  <c r="J251"/>
  <c r="J247"/>
  <c r="J158"/>
  <c r="J528"/>
  <c r="J218"/>
  <c r="J449"/>
  <c r="BK378"/>
  <c r="BK169"/>
  <c r="BK428"/>
  <c r="J149"/>
  <c r="BK285"/>
  <c r="J205"/>
  <c r="J474"/>
  <c r="J259"/>
  <c r="BK210"/>
  <c r="BK149"/>
  <c r="BK321"/>
  <c i="4" r="BK894"/>
  <c r="BK810"/>
  <c r="J661"/>
  <c r="J499"/>
  <c r="BK232"/>
  <c r="J180"/>
  <c r="BK885"/>
  <c r="J822"/>
  <c r="J785"/>
  <c r="J653"/>
  <c r="BK262"/>
  <c r="BK246"/>
  <c r="J242"/>
  <c r="J336"/>
  <c r="J810"/>
  <c r="J470"/>
  <c r="J211"/>
  <c r="BK131"/>
  <c r="J857"/>
  <c r="J376"/>
  <c r="BK227"/>
  <c r="J778"/>
  <c r="BK661"/>
  <c r="J507"/>
  <c r="J237"/>
  <c r="J464"/>
  <c r="J594"/>
  <c r="BK574"/>
  <c r="BK180"/>
  <c i="5" r="J151"/>
  <c r="J141"/>
  <c r="J131"/>
  <c r="BK157"/>
  <c r="BK141"/>
  <c r="BK133"/>
  <c i="2" r="BK353"/>
  <c r="J730"/>
  <c r="J160"/>
  <c r="J173"/>
  <c r="J565"/>
  <c r="BK350"/>
  <c r="BK224"/>
  <c r="BK703"/>
  <c r="J657"/>
  <c r="J569"/>
  <c r="BK657"/>
  <c r="BK620"/>
  <c r="J721"/>
  <c r="J690"/>
  <c r="BK598"/>
  <c r="BK534"/>
  <c r="J357"/>
  <c r="BK311"/>
  <c r="J519"/>
  <c r="J738"/>
  <c r="J615"/>
  <c r="BK549"/>
  <c r="J373"/>
  <c r="J244"/>
  <c i="3" r="BK224"/>
  <c r="J524"/>
  <c r="BK351"/>
  <c r="BK289"/>
  <c r="BK478"/>
  <c r="BK218"/>
  <c r="BK388"/>
  <c r="J501"/>
  <c r="J504"/>
  <c r="J351"/>
  <c r="BK408"/>
  <c r="BK281"/>
  <c r="J478"/>
  <c r="J547"/>
  <c r="BK449"/>
  <c r="BK507"/>
  <c r="J453"/>
  <c r="BK547"/>
  <c r="J153"/>
  <c i="4" r="BK594"/>
  <c r="J379"/>
  <c r="BK889"/>
  <c r="BK804"/>
  <c r="BK657"/>
  <c r="BK291"/>
  <c r="BK221"/>
  <c r="J141"/>
  <c r="J326"/>
  <c r="J790"/>
  <c r="J262"/>
  <c r="BK170"/>
  <c r="J910"/>
  <c r="BK898"/>
  <c r="J800"/>
  <c r="J761"/>
  <c r="BK555"/>
  <c r="BK866"/>
  <c r="J387"/>
  <c r="J227"/>
  <c r="J689"/>
  <c r="BK175"/>
  <c r="BK383"/>
  <c r="BK141"/>
  <c r="BK710"/>
  <c r="J756"/>
  <c r="J637"/>
  <c r="J153"/>
  <c r="BK731"/>
  <c r="BK741"/>
  <c r="J677"/>
  <c r="J287"/>
  <c i="5" r="J138"/>
  <c r="J155"/>
  <c r="BK143"/>
  <c r="BK149"/>
  <c r="BK129"/>
  <c r="BK122"/>
  <c i="2" r="J652"/>
  <c i="3" r="J463"/>
  <c r="BK402"/>
  <c r="J402"/>
  <c r="J418"/>
  <c r="BK515"/>
  <c r="BK383"/>
  <c r="J230"/>
  <c r="BK495"/>
  <c r="J544"/>
  <c r="BK445"/>
  <c r="J191"/>
  <c r="J324"/>
  <c r="J141"/>
  <c i="4" r="J889"/>
  <c r="J644"/>
  <c r="J894"/>
  <c r="BK751"/>
  <c r="J216"/>
  <c r="BK464"/>
  <c r="J246"/>
  <c r="J880"/>
  <c r="BK880"/>
  <c r="J718"/>
  <c r="J913"/>
  <c r="J726"/>
  <c r="J455"/>
  <c r="BK722"/>
  <c r="J669"/>
  <c r="J771"/>
  <c r="BK689"/>
  <c i="5" r="BK145"/>
  <c r="J143"/>
  <c r="BK125"/>
  <c i="2" r="J443"/>
  <c r="J264"/>
  <c r="J423"/>
  <c r="J302"/>
  <c r="J270"/>
  <c r="BK316"/>
  <c r="BK251"/>
  <c r="BK553"/>
  <c r="J360"/>
  <c r="BK738"/>
  <c r="J456"/>
  <c r="BK165"/>
  <c r="J553"/>
  <c r="J699"/>
  <c r="J626"/>
  <c r="BK456"/>
  <c r="BK328"/>
  <c r="J578"/>
  <c r="BK156"/>
  <c r="J735"/>
  <c r="J620"/>
  <c r="J604"/>
  <c r="J534"/>
  <c r="J256"/>
  <c r="BK229"/>
  <c i="3" r="J510"/>
  <c r="J200"/>
  <c r="J520"/>
  <c r="J408"/>
  <c r="J332"/>
  <c r="BK153"/>
  <c r="BK439"/>
  <c r="J515"/>
  <c r="BK342"/>
  <c r="J269"/>
  <c r="BK469"/>
  <c r="J278"/>
  <c r="BK247"/>
  <c r="J342"/>
  <c r="BK533"/>
  <c r="BK205"/>
  <c r="J439"/>
  <c r="J397"/>
  <c r="BK269"/>
  <c r="BK453"/>
  <c r="BK520"/>
  <c r="BK392"/>
  <c r="J388"/>
  <c r="J210"/>
  <c r="BK158"/>
  <c r="BK457"/>
  <c r="J321"/>
  <c r="J198"/>
  <c r="J164"/>
  <c r="J289"/>
  <c i="4" r="BK902"/>
  <c r="BK822"/>
  <c r="J480"/>
  <c r="J861"/>
  <c r="BK250"/>
  <c r="BK161"/>
  <c r="BK913"/>
  <c r="J476"/>
  <c r="J885"/>
  <c r="BK771"/>
  <c r="BK746"/>
  <c r="J657"/>
  <c r="J574"/>
  <c r="BK507"/>
  <c r="BK726"/>
  <c r="BK287"/>
  <c r="J170"/>
  <c r="J697"/>
  <c r="J804"/>
  <c r="BK379"/>
  <c r="BK718"/>
  <c r="BK685"/>
  <c r="J736"/>
  <c r="J536"/>
  <c r="J741"/>
  <c r="BK778"/>
  <c r="BK677"/>
  <c r="BK242"/>
  <c i="5" r="BK155"/>
  <c r="J149"/>
  <c r="BK135"/>
  <c r="BK153"/>
  <c r="BK138"/>
  <c r="J147"/>
  <c r="J122"/>
  <c i="2" r="BK415"/>
  <c r="J181"/>
  <c r="BK360"/>
  <c r="BK610"/>
  <c r="BK260"/>
  <c r="J260"/>
  <c r="BK143"/>
  <c r="J437"/>
  <c r="J328"/>
  <c r="J465"/>
  <c r="BK364"/>
  <c r="J685"/>
  <c i="1" r="AS94"/>
  <c i="2" r="BK343"/>
  <c r="BK320"/>
  <c r="BK708"/>
  <c r="J661"/>
  <c r="BK661"/>
  <c r="BK626"/>
  <c r="BK569"/>
  <c r="BK699"/>
  <c r="J642"/>
  <c r="J556"/>
  <c r="J343"/>
  <c r="BK306"/>
  <c r="J489"/>
  <c r="J151"/>
  <c r="BK735"/>
  <c r="BK623"/>
  <c r="BK593"/>
  <c r="J471"/>
  <c r="J224"/>
  <c i="3" r="J507"/>
  <c r="BK198"/>
  <c r="BK474"/>
  <c r="J281"/>
  <c r="J537"/>
  <c r="BK360"/>
  <c r="BK413"/>
  <c r="BK504"/>
  <c r="J383"/>
  <c r="BK141"/>
  <c r="J392"/>
  <c r="BK200"/>
  <c r="J433"/>
  <c r="J214"/>
  <c i="4" r="BK875"/>
  <c r="BK816"/>
  <c r="J673"/>
  <c r="BK517"/>
  <c r="J229"/>
  <c r="J870"/>
  <c r="J816"/>
  <c r="BK693"/>
  <c r="BK302"/>
  <c r="BK785"/>
  <c r="J517"/>
  <c r="J149"/>
  <c r="J839"/>
  <c r="BK372"/>
  <c r="BK153"/>
  <c r="BK644"/>
  <c r="BK910"/>
  <c r="BK795"/>
  <c r="J731"/>
  <c r="J613"/>
  <c r="BK470"/>
  <c r="J372"/>
  <c r="BK216"/>
  <c r="J766"/>
  <c r="BK800"/>
  <c r="BK376"/>
  <c r="J751"/>
  <c r="BK706"/>
  <c r="J632"/>
  <c r="BK499"/>
  <c r="BK149"/>
  <c r="BK387"/>
  <c r="BK702"/>
  <c r="J555"/>
  <c i="5" r="J157"/>
  <c r="J153"/>
  <c r="J133"/>
  <c r="BK147"/>
  <c r="BK151"/>
  <c r="J135"/>
  <c r="J125"/>
  <c r="J129"/>
  <c i="2" r="J449"/>
  <c r="J306"/>
  <c r="J311"/>
  <c r="BK471"/>
  <c r="J229"/>
  <c r="BK357"/>
  <c r="J276"/>
  <c r="BK519"/>
  <c r="BK685"/>
  <c r="BK652"/>
  <c r="J716"/>
  <c r="BK632"/>
  <c r="J415"/>
  <c r="J165"/>
  <c r="J632"/>
  <c r="BK449"/>
  <c i="3" r="BK501"/>
  <c r="J491"/>
  <c r="J428"/>
  <c r="J369"/>
  <c r="BK310"/>
  <c r="J328"/>
  <c r="J169"/>
  <c r="J360"/>
  <c r="BK528"/>
  <c r="BK230"/>
  <c r="BK214"/>
  <c r="J337"/>
  <c r="J131"/>
  <c i="4" r="BK861"/>
  <c r="J649"/>
  <c r="BK211"/>
  <c r="BK839"/>
  <c r="BK649"/>
  <c r="BK714"/>
  <c r="J302"/>
  <c r="J221"/>
  <c r="J875"/>
  <c r="BK870"/>
  <c r="BK653"/>
  <c r="BK736"/>
  <c r="J693"/>
  <c r="BK256"/>
  <c r="BK637"/>
  <c r="BK613"/>
  <c r="BK673"/>
  <c r="BK761"/>
  <c r="BK229"/>
  <c i="5" r="J145"/>
  <c r="BK131"/>
  <c i="2" r="BK465"/>
  <c r="J364"/>
  <c r="BK160"/>
  <c r="BK412"/>
  <c r="J316"/>
  <c r="J143"/>
  <c r="J598"/>
  <c r="BK246"/>
  <c r="BK270"/>
  <c r="BK574"/>
  <c r="BK489"/>
  <c r="BK423"/>
  <c r="BK302"/>
  <c r="BK730"/>
  <c r="BK437"/>
  <c r="BK186"/>
  <c r="BK133"/>
  <c r="J549"/>
  <c r="BK681"/>
  <c r="J156"/>
  <c r="BK560"/>
  <c r="BK504"/>
  <c r="J412"/>
  <c r="J251"/>
  <c r="BK725"/>
  <c r="BK721"/>
  <c r="J681"/>
  <c r="BK642"/>
  <c r="J623"/>
  <c r="BK565"/>
  <c r="J637"/>
  <c r="BK615"/>
  <c r="BK151"/>
  <c r="J703"/>
  <c r="J695"/>
  <c r="BK646"/>
  <c r="BK588"/>
  <c r="J560"/>
  <c r="BK431"/>
  <c r="J320"/>
  <c r="BK583"/>
  <c r="J481"/>
  <c i="3" r="BK278"/>
  <c r="BK191"/>
  <c r="BK423"/>
  <c r="BK332"/>
  <c r="J285"/>
  <c r="BK433"/>
  <c r="BK164"/>
  <c r="BK463"/>
  <c r="BK369"/>
  <c r="BK264"/>
  <c r="J482"/>
  <c r="J533"/>
  <c r="J445"/>
  <c r="BK498"/>
  <c r="J310"/>
  <c r="BK328"/>
  <c r="BK524"/>
  <c r="BK510"/>
  <c r="J413"/>
  <c r="J378"/>
  <c r="BK259"/>
  <c r="J186"/>
  <c r="BK487"/>
  <c r="BK251"/>
  <c r="J224"/>
  <c r="BK186"/>
  <c r="J487"/>
  <c r="J457"/>
  <c r="BK131"/>
  <c i="4" r="J866"/>
  <c r="J722"/>
  <c r="BK669"/>
  <c r="BK632"/>
  <c r="BK476"/>
  <c r="BK237"/>
  <c r="J161"/>
  <c r="BK857"/>
  <c r="BK790"/>
  <c r="BK665"/>
  <c r="J493"/>
  <c r="J250"/>
  <c r="J232"/>
  <c r="J685"/>
  <c r="J706"/>
  <c r="BK493"/>
  <c r="J307"/>
  <c r="BK848"/>
  <c r="BK681"/>
  <c r="J175"/>
  <c r="J383"/>
  <c r="J902"/>
  <c r="J848"/>
  <c r="BK766"/>
  <c r="BK756"/>
  <c r="J640"/>
  <c r="BK536"/>
  <c r="J898"/>
  <c r="BK455"/>
  <c r="BK326"/>
  <c r="J710"/>
  <c r="BK480"/>
  <c r="J256"/>
  <c r="J795"/>
  <c r="BK336"/>
  <c r="J714"/>
  <c r="J702"/>
  <c r="J746"/>
  <c r="BK307"/>
  <c r="J131"/>
  <c r="J681"/>
  <c r="BK640"/>
  <c r="BK697"/>
  <c r="J665"/>
  <c r="J291"/>
  <c i="2" l="1" r="BK319"/>
  <c r="J319"/>
  <c r="J99"/>
  <c r="P372"/>
  <c r="BK480"/>
  <c r="J480"/>
  <c r="J103"/>
  <c r="BK689"/>
  <c r="J689"/>
  <c r="J107"/>
  <c i="3" r="BK263"/>
  <c r="J263"/>
  <c r="J99"/>
  <c r="T263"/>
  <c r="T130"/>
  <c r="P336"/>
  <c r="BK336"/>
  <c r="J336"/>
  <c r="J102"/>
  <c i="2" r="R372"/>
  <c r="P455"/>
  <c r="BK673"/>
  <c r="J673"/>
  <c r="J105"/>
  <c i="3" r="BK288"/>
  <c r="J288"/>
  <c r="J100"/>
  <c r="R486"/>
  <c r="R391"/>
  <c i="2" r="R319"/>
  <c r="R132"/>
  <c r="P422"/>
  <c r="R480"/>
  <c r="P689"/>
  <c i="3" r="R288"/>
  <c r="BK486"/>
  <c r="J486"/>
  <c r="J104"/>
  <c r="P514"/>
  <c i="4" r="P386"/>
  <c r="R306"/>
  <c r="R130"/>
  <c r="T479"/>
  <c r="R506"/>
  <c r="BK506"/>
  <c r="J506"/>
  <c r="J102"/>
  <c r="T860"/>
  <c i="2" r="BK372"/>
  <c r="J372"/>
  <c r="J100"/>
  <c r="T422"/>
  <c r="BK455"/>
  <c r="J455"/>
  <c r="J102"/>
  <c r="T455"/>
  <c r="T689"/>
  <c r="T564"/>
  <c i="3" r="R263"/>
  <c r="R130"/>
  <c r="R129"/>
  <c r="R128"/>
  <c r="T336"/>
  <c r="T514"/>
  <c i="4" r="P306"/>
  <c r="P130"/>
  <c r="BK479"/>
  <c r="J479"/>
  <c r="J101"/>
  <c r="P838"/>
  <c r="P648"/>
  <c i="2" r="T372"/>
  <c r="R455"/>
  <c r="R673"/>
  <c i="3" r="P288"/>
  <c r="T486"/>
  <c r="T391"/>
  <c i="4" r="BK306"/>
  <c r="J306"/>
  <c r="J99"/>
  <c i="2" r="P319"/>
  <c r="P132"/>
  <c r="BK422"/>
  <c r="J422"/>
  <c r="J101"/>
  <c r="P480"/>
  <c r="P673"/>
  <c r="P564"/>
  <c r="T673"/>
  <c i="3" r="P263"/>
  <c r="P130"/>
  <c r="P129"/>
  <c r="P128"/>
  <c i="1" r="AU96"/>
  <c i="3" r="R336"/>
  <c r="BK514"/>
  <c r="J514"/>
  <c r="J105"/>
  <c i="4" r="T386"/>
  <c r="T838"/>
  <c r="T648"/>
  <c i="2" r="T319"/>
  <c r="T132"/>
  <c r="T131"/>
  <c r="T130"/>
  <c r="R422"/>
  <c r="T480"/>
  <c r="R689"/>
  <c i="3" r="T288"/>
  <c r="P486"/>
  <c r="P391"/>
  <c r="R514"/>
  <c i="4" r="P506"/>
  <c r="BK860"/>
  <c r="J860"/>
  <c r="J105"/>
  <c r="T506"/>
  <c r="R386"/>
  <c r="P860"/>
  <c r="T306"/>
  <c r="T130"/>
  <c r="T129"/>
  <c r="T128"/>
  <c r="R479"/>
  <c r="BK838"/>
  <c r="J838"/>
  <c r="J104"/>
  <c r="R860"/>
  <c i="5" r="BK121"/>
  <c r="J121"/>
  <c r="J98"/>
  <c r="P128"/>
  <c i="4" r="P479"/>
  <c r="R838"/>
  <c r="R648"/>
  <c i="5" r="BK128"/>
  <c r="J128"/>
  <c r="J99"/>
  <c r="T128"/>
  <c i="4" r="BK386"/>
  <c r="J386"/>
  <c r="J100"/>
  <c i="5" r="P121"/>
  <c r="P120"/>
  <c r="P119"/>
  <c i="1" r="AU98"/>
  <c i="5" r="R121"/>
  <c r="T121"/>
  <c r="T120"/>
  <c r="T119"/>
  <c r="R128"/>
  <c i="2" r="BK564"/>
  <c r="J564"/>
  <c r="J104"/>
  <c r="BK737"/>
  <c r="J737"/>
  <c r="J110"/>
  <c i="3" r="BK546"/>
  <c r="J546"/>
  <c r="J108"/>
  <c i="2" r="BK734"/>
  <c r="J734"/>
  <c r="J108"/>
  <c i="3" r="BK331"/>
  <c r="J331"/>
  <c r="J101"/>
  <c r="BK130"/>
  <c r="J130"/>
  <c r="J98"/>
  <c i="2" r="BK684"/>
  <c r="J684"/>
  <c r="J106"/>
  <c i="3" r="BK391"/>
  <c r="J391"/>
  <c r="J103"/>
  <c r="BK543"/>
  <c r="J543"/>
  <c r="J106"/>
  <c i="2" r="BK132"/>
  <c r="J132"/>
  <c r="J98"/>
  <c i="4" r="BK130"/>
  <c r="J130"/>
  <c r="J98"/>
  <c r="BK648"/>
  <c r="J648"/>
  <c r="J103"/>
  <c r="BK909"/>
  <c r="J909"/>
  <c r="J106"/>
  <c r="BK911"/>
  <c r="J911"/>
  <c r="J107"/>
  <c i="5" r="J113"/>
  <c r="E109"/>
  <c r="BE129"/>
  <c r="BE125"/>
  <c r="BE138"/>
  <c r="F92"/>
  <c r="BE122"/>
  <c r="BE131"/>
  <c r="BE133"/>
  <c r="BE135"/>
  <c r="BE143"/>
  <c r="BE145"/>
  <c r="BE149"/>
  <c r="BE157"/>
  <c r="BE151"/>
  <c r="BE147"/>
  <c r="BE155"/>
  <c r="BE141"/>
  <c r="BE153"/>
  <c i="4" r="BE216"/>
  <c r="BE232"/>
  <c r="BE476"/>
  <c r="BE493"/>
  <c r="BE677"/>
  <c r="BE689"/>
  <c r="BE637"/>
  <c r="BE649"/>
  <c r="BE726"/>
  <c r="BE771"/>
  <c r="BE387"/>
  <c r="BE751"/>
  <c r="BE536"/>
  <c r="BE574"/>
  <c r="BE761"/>
  <c r="E85"/>
  <c r="F92"/>
  <c r="BE131"/>
  <c r="BE141"/>
  <c r="BE227"/>
  <c r="BE326"/>
  <c r="BE372"/>
  <c r="BE379"/>
  <c r="BE464"/>
  <c r="BE594"/>
  <c r="BE665"/>
  <c r="BE790"/>
  <c r="BE706"/>
  <c r="BE746"/>
  <c r="BE785"/>
  <c r="BE149"/>
  <c r="BE242"/>
  <c r="BE291"/>
  <c r="BE697"/>
  <c r="BE810"/>
  <c r="BE376"/>
  <c r="BE470"/>
  <c r="BE555"/>
  <c r="BE632"/>
  <c r="BE714"/>
  <c r="BE153"/>
  <c r="BE161"/>
  <c r="BE221"/>
  <c r="BE262"/>
  <c r="BE302"/>
  <c r="BE307"/>
  <c r="BE383"/>
  <c r="BE644"/>
  <c r="BE741"/>
  <c r="BE756"/>
  <c r="BE816"/>
  <c r="BE822"/>
  <c r="BE894"/>
  <c r="BE910"/>
  <c r="BE913"/>
  <c r="J122"/>
  <c r="BE455"/>
  <c r="BE885"/>
  <c r="BE889"/>
  <c r="BE898"/>
  <c r="BE613"/>
  <c r="BE640"/>
  <c r="BE693"/>
  <c r="BE857"/>
  <c i="3" r="BK129"/>
  <c r="J129"/>
  <c r="J97"/>
  <c r="BK545"/>
  <c r="J545"/>
  <c r="J107"/>
  <c i="4" r="BE287"/>
  <c r="BE480"/>
  <c r="BE669"/>
  <c r="BE778"/>
  <c r="BE795"/>
  <c r="BE800"/>
  <c r="BE839"/>
  <c r="BE875"/>
  <c r="BE170"/>
  <c r="BE685"/>
  <c r="BE731"/>
  <c r="BE766"/>
  <c r="BE861"/>
  <c r="BE902"/>
  <c r="BE517"/>
  <c r="BE661"/>
  <c r="BE180"/>
  <c r="BE211"/>
  <c r="BE237"/>
  <c r="BE256"/>
  <c r="BE336"/>
  <c r="BE499"/>
  <c r="BE653"/>
  <c r="BE657"/>
  <c r="BE673"/>
  <c r="BE681"/>
  <c r="BE702"/>
  <c r="BE710"/>
  <c r="BE718"/>
  <c r="BE722"/>
  <c r="BE736"/>
  <c r="BE804"/>
  <c r="BE848"/>
  <c r="BE866"/>
  <c r="BE175"/>
  <c r="BE229"/>
  <c r="BE246"/>
  <c r="BE250"/>
  <c r="BE507"/>
  <c r="BE870"/>
  <c r="BE880"/>
  <c i="3" r="BE158"/>
  <c r="BE169"/>
  <c r="BE205"/>
  <c r="BE269"/>
  <c r="BE141"/>
  <c r="BE360"/>
  <c r="BE457"/>
  <c i="2" r="BK736"/>
  <c r="J736"/>
  <c r="J109"/>
  <c i="3" r="E85"/>
  <c r="F92"/>
  <c r="BE191"/>
  <c r="BE289"/>
  <c r="BE321"/>
  <c r="BE328"/>
  <c r="BE337"/>
  <c r="BE342"/>
  <c r="BE388"/>
  <c i="2" r="BK131"/>
  <c r="BK130"/>
  <c r="J130"/>
  <c r="J96"/>
  <c i="3" r="J89"/>
  <c r="BE164"/>
  <c r="BE186"/>
  <c r="BE224"/>
  <c r="BE251"/>
  <c r="BE285"/>
  <c r="BE369"/>
  <c r="BE428"/>
  <c r="BE478"/>
  <c r="BE510"/>
  <c r="BE218"/>
  <c r="BE264"/>
  <c r="BE351"/>
  <c r="BE383"/>
  <c r="BE408"/>
  <c r="BE433"/>
  <c r="BE528"/>
  <c r="BE533"/>
  <c r="BE547"/>
  <c r="BE281"/>
  <c r="BE487"/>
  <c r="BE501"/>
  <c r="BE149"/>
  <c r="BE200"/>
  <c r="BE332"/>
  <c r="BE397"/>
  <c r="BE469"/>
  <c r="BE247"/>
  <c r="BE423"/>
  <c r="BE495"/>
  <c r="BE474"/>
  <c r="BE453"/>
  <c r="BE498"/>
  <c r="BE515"/>
  <c r="BE324"/>
  <c r="BE402"/>
  <c r="BE418"/>
  <c r="BE259"/>
  <c r="BE310"/>
  <c r="BE413"/>
  <c r="BE392"/>
  <c r="BE491"/>
  <c r="BE520"/>
  <c r="BE524"/>
  <c r="BE537"/>
  <c r="BE198"/>
  <c r="BE210"/>
  <c r="BE278"/>
  <c r="BE439"/>
  <c r="BE445"/>
  <c r="BE449"/>
  <c r="BE463"/>
  <c r="BE482"/>
  <c r="BE504"/>
  <c r="BE507"/>
  <c r="BE544"/>
  <c r="BE131"/>
  <c r="BE153"/>
  <c r="BE214"/>
  <c r="BE230"/>
  <c r="BE378"/>
  <c i="2" r="F127"/>
  <c r="BE357"/>
  <c r="BE504"/>
  <c r="BE569"/>
  <c r="BE642"/>
  <c r="E85"/>
  <c r="BE224"/>
  <c r="BE373"/>
  <c r="BE437"/>
  <c r="BE443"/>
  <c r="BE465"/>
  <c r="BE681"/>
  <c r="BE685"/>
  <c r="BE302"/>
  <c r="BE449"/>
  <c r="BE553"/>
  <c r="BE565"/>
  <c r="BE610"/>
  <c r="BE623"/>
  <c r="BE690"/>
  <c r="BE695"/>
  <c r="BE708"/>
  <c r="BE725"/>
  <c r="BE156"/>
  <c r="BE165"/>
  <c r="BE181"/>
  <c r="BE244"/>
  <c r="BE593"/>
  <c r="BE598"/>
  <c r="BE620"/>
  <c r="BE626"/>
  <c r="BE629"/>
  <c r="BE646"/>
  <c r="BE652"/>
  <c r="BE560"/>
  <c r="BE583"/>
  <c r="BE615"/>
  <c r="BE632"/>
  <c r="BE637"/>
  <c r="BE657"/>
  <c r="BE661"/>
  <c r="BE674"/>
  <c r="BE699"/>
  <c r="BE703"/>
  <c r="BE716"/>
  <c r="BE721"/>
  <c r="J89"/>
  <c r="BE143"/>
  <c r="BE264"/>
  <c r="BE350"/>
  <c r="BE360"/>
  <c r="BE415"/>
  <c r="BE456"/>
  <c r="BE481"/>
  <c r="BE534"/>
  <c r="BE578"/>
  <c r="BE604"/>
  <c r="BE738"/>
  <c r="BE133"/>
  <c r="BE186"/>
  <c r="BE246"/>
  <c r="BE251"/>
  <c r="BE256"/>
  <c r="BE549"/>
  <c r="BE588"/>
  <c r="BE735"/>
  <c r="BE519"/>
  <c r="BE229"/>
  <c r="BE353"/>
  <c r="BE431"/>
  <c r="BE489"/>
  <c r="BE574"/>
  <c r="BE173"/>
  <c r="BE260"/>
  <c r="BE343"/>
  <c r="BE423"/>
  <c r="BE556"/>
  <c r="BE151"/>
  <c r="BE160"/>
  <c r="BE320"/>
  <c r="BE276"/>
  <c r="BE270"/>
  <c r="BE364"/>
  <c r="BE419"/>
  <c r="BE306"/>
  <c r="BE311"/>
  <c r="BE316"/>
  <c r="BE328"/>
  <c r="BE368"/>
  <c r="BE412"/>
  <c r="BE471"/>
  <c r="BE730"/>
  <c i="4" r="F36"/>
  <c i="1" r="BC97"/>
  <c i="2" r="F36"/>
  <c i="1" r="BC95"/>
  <c i="3" r="F37"/>
  <c i="1" r="BD96"/>
  <c i="5" r="F37"/>
  <c i="1" r="BD98"/>
  <c i="4" r="F37"/>
  <c i="1" r="BD97"/>
  <c i="2" r="F34"/>
  <c i="1" r="BA95"/>
  <c i="4" r="F35"/>
  <c i="1" r="BB97"/>
  <c i="5" r="F34"/>
  <c i="1" r="BA98"/>
  <c i="2" r="F35"/>
  <c i="1" r="BB95"/>
  <c i="5" r="F35"/>
  <c i="1" r="BB98"/>
  <c i="3" r="F34"/>
  <c i="1" r="BA96"/>
  <c i="5" r="J34"/>
  <c i="1" r="AW98"/>
  <c i="4" r="J34"/>
  <c i="1" r="AW97"/>
  <c i="2" r="F37"/>
  <c i="1" r="BD95"/>
  <c i="3" r="F35"/>
  <c i="1" r="BB96"/>
  <c i="3" r="F36"/>
  <c i="1" r="BC96"/>
  <c i="2" r="J34"/>
  <c i="1" r="AW95"/>
  <c i="3" r="J34"/>
  <c i="1" r="AW96"/>
  <c i="4" r="F34"/>
  <c i="1" r="BA97"/>
  <c i="5" r="F36"/>
  <c i="1" r="BC98"/>
  <c i="2" l="1" r="P131"/>
  <c r="P130"/>
  <c i="1" r="AU95"/>
  <c i="4" r="P129"/>
  <c r="P128"/>
  <c i="1" r="AU97"/>
  <c i="4" r="R129"/>
  <c r="R128"/>
  <c i="3" r="T129"/>
  <c r="T128"/>
  <c i="5" r="R120"/>
  <c r="R119"/>
  <c i="2" r="R564"/>
  <c r="R131"/>
  <c r="R130"/>
  <c i="4" r="BK129"/>
  <c r="J129"/>
  <c r="J97"/>
  <c i="5" r="BK120"/>
  <c r="J120"/>
  <c r="J97"/>
  <c i="4" r="BK128"/>
  <c r="J128"/>
  <c i="3" r="BK128"/>
  <c r="J128"/>
  <c i="2" r="J131"/>
  <c r="J97"/>
  <c r="J30"/>
  <c i="1" r="AG95"/>
  <c i="4" r="F33"/>
  <c i="1" r="AZ97"/>
  <c i="3" r="F33"/>
  <c i="1" r="AZ96"/>
  <c i="4" r="J33"/>
  <c i="1" r="AV97"/>
  <c r="AT97"/>
  <c i="3" r="J33"/>
  <c i="1" r="AV96"/>
  <c r="AT96"/>
  <c i="2" r="F33"/>
  <c i="1" r="AZ95"/>
  <c i="2" r="J33"/>
  <c i="1" r="AV95"/>
  <c r="AT95"/>
  <c i="3" r="J30"/>
  <c i="1" r="AG96"/>
  <c i="4" r="J30"/>
  <c i="1" r="AG97"/>
  <c r="BD94"/>
  <c r="W33"/>
  <c i="5" r="J33"/>
  <c i="1" r="AV98"/>
  <c r="AT98"/>
  <c r="BC94"/>
  <c r="AY94"/>
  <c r="BB94"/>
  <c r="W31"/>
  <c r="BA94"/>
  <c r="AW94"/>
  <c r="AK30"/>
  <c i="5" r="F33"/>
  <c i="1" r="AZ98"/>
  <c i="5" l="1" r="BK119"/>
  <c r="J119"/>
  <c r="J96"/>
  <c i="1" r="AN97"/>
  <c i="4" r="J96"/>
  <c i="1" r="AN96"/>
  <c i="3" r="J96"/>
  <c i="4" r="J39"/>
  <c i="1" r="AN95"/>
  <c i="3" r="J39"/>
  <c i="2" r="J39"/>
  <c i="1" r="AU94"/>
  <c r="W32"/>
  <c r="AX94"/>
  <c r="AZ94"/>
  <c r="AV94"/>
  <c r="AK29"/>
  <c r="W30"/>
  <c i="5" l="1" r="J30"/>
  <c i="1" r="AG98"/>
  <c r="AG94"/>
  <c r="AK26"/>
  <c r="AT94"/>
  <c r="AN94"/>
  <c r="W29"/>
  <c i="5" l="1" r="J39"/>
  <c i="1" r="AN98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<sst xmlns="http://schemas.openxmlformats.org/spreadsheetml/2006/main">
  <si>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</si>
  <si>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</si>
  <si>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</si>
  <si>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</si>
  <si>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</si>
  <si>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{4a5c2aa0-7198-4638-bcdc-d7f50ff6c2b2}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</si>
  <si>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</si>
  <si>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</si>
  <si>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</si>
  <si>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</si>
  <si>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</si>
  <si>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</si>
  <si>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</si>
  <si>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</si>
  <si>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1658224-18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</si>
  <si>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</si>
  <si>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</si>
  <si>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Tábor, ul. Soběslavská – oprava vodovodu a kanalizace</t>
  </si>
  <si>
    <t>KSO:</t>
  </si>
  <si>
    <t>CC-CZ:</t>
  </si>
  <si>
    <t>Místo:</t>
  </si>
  <si>
    <t>Tábor</t>
  </si>
  <si>
    <t>Datum:</t>
  </si>
  <si>
    <t>28. 3. 2025</t>
  </si>
  <si>
    <t>Zadavatel:</t>
  </si>
  <si>
    <t>IČ:</t>
  </si>
  <si>
    <t>26069539</t>
  </si>
  <si>
    <t>Vodárenská společnost Táborsko s.r.o.</t>
  </si>
  <si>
    <t>DIČ:</t>
  </si>
  <si>
    <t>CZ26069539</t>
  </si>
  <si>
    <t>Uchazeč:</t>
  </si>
  <si>
    <t>Vyplň údaj</t>
  </si>
  <si>
    <t>Projektant:</t>
  </si>
  <si>
    <t>46964371</t>
  </si>
  <si>
    <t>Aquaprocon s.r.o., Divize Praha</t>
  </si>
  <si>
    <t>CZ46964371</t>
  </si>
  <si>
    <t>True</t>
  </si>
  <si>
    <t>Zpracovatel:</t>
  </si>
  <si>
    <t>Jaroslav Pelnář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</si>
  <si>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</si>
  <si>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</si>
  <si>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</si>
  <si>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</si>
  <si>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</si>
  <si>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</si>
  <si>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</si>
  <si>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</si>
  <si>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</si>
  <si>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</si>
  <si>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</si>
  <si>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</si>
  <si>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</si>
  <si>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</si>
  <si>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</si>
  <si>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</si>
  <si>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</si>
  <si>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</si>
  <si>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</si>
  <si>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</si>
  <si>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</si>
  <si>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</si>
  <si>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</si>
  <si>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</si>
  <si>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</si>
  <si>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</si>
  <si>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</si>
  <si>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</si>
  <si>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</si>
  <si>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</si>
  <si>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</si>
  <si>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</si>
  <si>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</si>
  <si>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</si>
  <si>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</si>
  <si>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</si>
  <si>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</si>
  <si>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</si>
  <si>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</si>
  <si>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</si>
  <si>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</si>
  <si>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</si>
  <si>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</si>
  <si>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</si>
  <si>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</si>
  <si>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</si>
  <si>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</si>
  <si>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</si>
  <si>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Kanalizační stoky</t>
  </si>
  <si>
    <t>ING</t>
  </si>
  <si>
    <t>1</t>
  </si>
  <si>
    <t>{54456aa1-0e36-48c8-9337-60f27d4f58b6}</t>
  </si>
  <si>
    <t>2</t>
  </si>
  <si>
    <t>SO-02</t>
  </si>
  <si>
    <t>Vodovodní řady</t>
  </si>
  <si>
    <t>{136023d1-2f4d-4126-bf7e-4cc318026576}</t>
  </si>
  <si>
    <t>SO-03</t>
  </si>
  <si>
    <t>Vodovodní a kanalizační odbočky</t>
  </si>
  <si>
    <t>{5610e246-fe11-4fb8-906b-b8b7d4c46c75}</t>
  </si>
  <si>
    <t>SO-99</t>
  </si>
  <si>
    <t>Vedlejší a ostatní náklady</t>
  </si>
  <si>
    <t>VON</t>
  </si>
  <si>
    <t>{1280fc83-5e59-4a26-b1ec-5e141192f1c3}</t>
  </si>
  <si>
    <t>KRYCÍ LIST SOUPISU PRACÍ</t>
  </si>
  <si>
    <t>Objekt:</t>
  </si>
  <si>
    <t>SO-01 - Kanalizační stoky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</si>
  <si>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</si>
  <si>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</si>
  <si>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</si>
  <si>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</si>
  <si>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</si>
  <si>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</si>
  <si>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</si>
  <si>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</si>
  <si>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11a - Zemní práce - přípravné a přidružené práce - živice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</si>
  <si>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</si>
  <si>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</si>
  <si>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</si>
  <si>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</si>
  <si>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  91 - Doplňující konstrukce a práce pozemních komunikací, letišť a ploch</t>
  </si>
  <si>
    <t xml:space="preserve">      93 - Různé dokončovací konstrukce a práce inženýrských staveb</t>
  </si>
  <si>
    <t xml:space="preserve">      96 - Bourání konstrukcí</t>
  </si>
  <si>
    <t xml:space="preserve">    998 - Přesun hmot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</si>
  <si>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</si>
  <si>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</si>
  <si>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</si>
  <si>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</si>
  <si>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</si>
  <si>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</si>
  <si>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</si>
  <si>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</si>
  <si>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</si>
  <si>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</si>
  <si>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</si>
  <si>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</si>
  <si>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</si>
  <si>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</si>
  <si>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</si>
  <si>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</si>
  <si>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</si>
  <si>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</si>
  <si>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</si>
  <si>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</si>
  <si>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115101201</t>
  </si>
  <si>
    <t>Čerpání vody na dopravní výšku do 10 m průměrný přítok do 500 l/min</t>
  </si>
  <si>
    <t>hod</t>
  </si>
  <si>
    <t>CS ÚRS 2025 01</t>
  </si>
  <si>
    <t>4</t>
  </si>
  <si>
    <t>1417270227</t>
  </si>
  <si>
    <t>P</t>
  </si>
  <si>
    <t>Poznámka k položce:_x000d_
včetně likvidace čerpaných vod</t>
  </si>
  <si>
    <t>VV</t>
  </si>
  <si>
    <t>čerpání - stoky A</t>
  </si>
  <si>
    <t xml:space="preserve">přítok 5,0-10,0l/s ...  stoky A</t>
  </si>
  <si>
    <t>16,46+41,00</t>
  </si>
  <si>
    <t>"cca 20-30m záběr odvodnění/týden" 57,46/25</t>
  </si>
  <si>
    <t xml:space="preserve"> celkem 3 týdnů / 7 dní v týdnu</t>
  </si>
  <si>
    <t>Mezisoučet</t>
  </si>
  <si>
    <t>3</t>
  </si>
  <si>
    <t>odhad cyklické čerpání 8 h dennně</t>
  </si>
  <si>
    <t xml:space="preserve"> 3*7*8</t>
  </si>
  <si>
    <t>115101301</t>
  </si>
  <si>
    <t>Pohotovost čerpací soupravy pro dopravní výšku do 10 m přítok do 500 l/min</t>
  </si>
  <si>
    <t>den</t>
  </si>
  <si>
    <t>-1866714468</t>
  </si>
  <si>
    <t>3*7</t>
  </si>
  <si>
    <t>119001405</t>
  </si>
  <si>
    <t>Dočasné zajištění potrubí z PE DN do 200 mm</t>
  </si>
  <si>
    <t>m</t>
  </si>
  <si>
    <t>2013248173</t>
  </si>
  <si>
    <t>stoka A</t>
  </si>
  <si>
    <t>1,49*1" vodovod 1x</t>
  </si>
  <si>
    <t>1,16*1" vodovod 1x</t>
  </si>
  <si>
    <t>Součet</t>
  </si>
  <si>
    <t>119001411</t>
  </si>
  <si>
    <t>Dočasné zajištění potrubí betonového, ŽB nebo kameninového DN do 200 mm</t>
  </si>
  <si>
    <t>-769327531</t>
  </si>
  <si>
    <t>1,49*5"kanalizace 5x</t>
  </si>
  <si>
    <t>5</t>
  </si>
  <si>
    <t>119001421</t>
  </si>
  <si>
    <t>Dočasné zajištění kabelů a kabelových tratí ze 3 volně ložených kabelů</t>
  </si>
  <si>
    <t>-1213374001</t>
  </si>
  <si>
    <t>1,16*1" sdělovací kabel 1x</t>
  </si>
  <si>
    <t>1,16*2" kabel NN 2x</t>
  </si>
  <si>
    <t>6</t>
  </si>
  <si>
    <t>120001101</t>
  </si>
  <si>
    <t>Příplatek za ztížení vykopávky v blízkosti podzemního vedení</t>
  </si>
  <si>
    <t>m3</t>
  </si>
  <si>
    <t>-20686761</t>
  </si>
  <si>
    <t>1,49*1,50*2,99*1" vodovod 1x</t>
  </si>
  <si>
    <t>1,16*1,50*3,26*1" vodovod 1x</t>
  </si>
  <si>
    <t>1,49*1,50*2,93*5"kanalizace 5x</t>
  </si>
  <si>
    <t>1,16*1,50*3,36*1" sdělovací kabel 1x</t>
  </si>
  <si>
    <t>1,16*1,50*3,41*2" kabel NN 2x</t>
  </si>
  <si>
    <t>7</t>
  </si>
  <si>
    <t>121151103.1</t>
  </si>
  <si>
    <t>Sejmutí ornice plochy do 100 m2 tl vrstvy do 200 mm strojně</t>
  </si>
  <si>
    <t>m2</t>
  </si>
  <si>
    <t>1609592573</t>
  </si>
  <si>
    <t>ornice - rýhy</t>
  </si>
  <si>
    <t>(29,75)*1,49"stoka A - KT DN 400</t>
  </si>
  <si>
    <t>2,50*(2,50-1,49)*1" stoka A - prefa šachty</t>
  </si>
  <si>
    <t>odměřeno digitálně v pčíloze C.4</t>
  </si>
  <si>
    <t>82,00</t>
  </si>
  <si>
    <t>8</t>
  </si>
  <si>
    <t>132154205</t>
  </si>
  <si>
    <t>Hloubení zapažených rýh š do 2000 mm v hornině třídy těžitelnosti I skupiny 1 a 2 objem do 1000 m3</t>
  </si>
  <si>
    <t>-764908343</t>
  </si>
  <si>
    <t>výpočet v položce výkop rýh h. 3</t>
  </si>
  <si>
    <t>zatřídění hor. 2-50%, hor. 3-40%, hor. 4-10%</t>
  </si>
  <si>
    <t>414,611*0,50</t>
  </si>
  <si>
    <t>9</t>
  </si>
  <si>
    <t>132254204</t>
  </si>
  <si>
    <t>Hloubení zapažených rýh š do 2000 mm v hornině třídy těžitelnosti I skupiny 3 objem do 500 m3</t>
  </si>
  <si>
    <t>-349997076</t>
  </si>
  <si>
    <t>příloha D.1.3</t>
  </si>
  <si>
    <t xml:space="preserve">stoka A ... DN 400 </t>
  </si>
  <si>
    <t xml:space="preserve">31,84*1,49*((2,21+2,67)/2)"  Š1 - Š2</t>
  </si>
  <si>
    <t xml:space="preserve">51,33*1,49*((2,67+2,83+2,90+3,00+3,11+3,05)/6)"  Š2 - Š3</t>
  </si>
  <si>
    <t>rozšíření šachet</t>
  </si>
  <si>
    <t xml:space="preserve"> 2,50*(2,50-1,49)*(2,67+3,05)" Š2, Š3</t>
  </si>
  <si>
    <t xml:space="preserve">prohl.šachet </t>
  </si>
  <si>
    <t>2,50*2,50*0,25*2" Š2, Š3</t>
  </si>
  <si>
    <t xml:space="preserve">stoka A ... DN 300 </t>
  </si>
  <si>
    <t>41,00*1,16*((3,05+3,26+3,36+3,41+3,63)/5)"Š3 - Š4</t>
  </si>
  <si>
    <t>2,50*(2,50-1,16)*(3,63)" Š4</t>
  </si>
  <si>
    <t>2,50*2,50*0,25*1" Š4</t>
  </si>
  <si>
    <t>bourání ve výkopu</t>
  </si>
  <si>
    <t>-3,14*0,15*0,15*41,00"DN 300 ... stoka A</t>
  </si>
  <si>
    <t>-3,14*0,15*0,15*1,60"DN 300 ... propoj</t>
  </si>
  <si>
    <t>-3,14*0,275*0,275*55,00"DN 400/700 ... stoka A</t>
  </si>
  <si>
    <t>šachty ... bourání ve výkopu</t>
  </si>
  <si>
    <t>-((3,14*0,62*0,62*3,11))*3" stoka A</t>
  </si>
  <si>
    <t>drenážní rýha ve dně rýhy</t>
  </si>
  <si>
    <t xml:space="preserve">příloha D.2.1 </t>
  </si>
  <si>
    <t>0,40*0,20*16,46" stoka A ... KT DN 400</t>
  </si>
  <si>
    <t>0,40*0,20*41,00" stoka A ... KT DN 300</t>
  </si>
  <si>
    <t>odpočet povrchů</t>
  </si>
  <si>
    <t>KK - asfalt - rýhy</t>
  </si>
  <si>
    <t>-(53,42)*1,49*0,66"stoka A - KT DN 400</t>
  </si>
  <si>
    <t>-2,50*(2,50-1,49)*0,66*1" stoka A - prefa šachty</t>
  </si>
  <si>
    <t>-(41,00)*1,16*0,66"stoka A - KT DN 300</t>
  </si>
  <si>
    <t>-2,50*(2,50-1,16)*0,66*1" stoka A - prefa šachty</t>
  </si>
  <si>
    <t>-(29,75)*1,49*0,10"stoka A - KT DN 400</t>
  </si>
  <si>
    <t>-2,50*(2,50-1,49)*0,10*1" stoka A - prefa šachty</t>
  </si>
  <si>
    <t>414,611*0,40</t>
  </si>
  <si>
    <t>10</t>
  </si>
  <si>
    <t>132354204</t>
  </si>
  <si>
    <t>Hloubení zapažených rýh š do 2000 mm v hornině třídy těžitelnosti II skupiny 4 objem do 500 m3</t>
  </si>
  <si>
    <t>-1306424257</t>
  </si>
  <si>
    <t>414,611*0,10</t>
  </si>
  <si>
    <t>11</t>
  </si>
  <si>
    <t>151101102</t>
  </si>
  <si>
    <t>Zřízení příložného pažení a rozepření stěn rýh hl do 4 m</t>
  </si>
  <si>
    <t>-933457152</t>
  </si>
  <si>
    <t xml:space="preserve">31,84*((2,21+2,67)/2)*2"  Š1 - Š2</t>
  </si>
  <si>
    <t xml:space="preserve">51,33*((2,67+2,83+2,90+3,00+3,11+3,05)/6)*2"  Š2 - Š3</t>
  </si>
  <si>
    <t xml:space="preserve"> 2*(2,50-1,49)*(2,67+3,05)" Š2, Š3</t>
  </si>
  <si>
    <t>4*2,50*0,25*2" Š2, Š3</t>
  </si>
  <si>
    <t>41,00*((3,05+3,26+3,36+3,41+3,63)/5)*2"Š3 - Š4</t>
  </si>
  <si>
    <t>2*(2,50-1,16)*(3,63)" Š4</t>
  </si>
  <si>
    <t>4*2,50*0,25*1" Š4</t>
  </si>
  <si>
    <t>151101112</t>
  </si>
  <si>
    <t>Odstranění příložného pažení a rozepření stěn rýh hl do 4 m</t>
  </si>
  <si>
    <t>-1298927313</t>
  </si>
  <si>
    <t>758,657</t>
  </si>
  <si>
    <t>13</t>
  </si>
  <si>
    <t>162751117</t>
  </si>
  <si>
    <t>Vodorovné přemístění přes 9 000 do 10000 m výkopku/sypaniny z horniny třídy těžitelnosti I skupiny 1 až 3</t>
  </si>
  <si>
    <t>945388783</t>
  </si>
  <si>
    <t>skládka Želeč 11 km</t>
  </si>
  <si>
    <t>207,306" hornina tř. I skupina 2</t>
  </si>
  <si>
    <t>165,844" hornina tř. I skupina 3</t>
  </si>
  <si>
    <t>14</t>
  </si>
  <si>
    <t>162751119</t>
  </si>
  <si>
    <t>Příplatek k vodorovnému přemístění výkopku/sypaniny z horniny třídy těžitelnosti I skupiny 1 až 3 ZKD 1000 m přes 10000 m</t>
  </si>
  <si>
    <t>-127099672</t>
  </si>
  <si>
    <t>207,306*1" hornina tř. I skupina 2</t>
  </si>
  <si>
    <t>165,844*1" hornina tř. I skupina 3</t>
  </si>
  <si>
    <t>15</t>
  </si>
  <si>
    <t>162751137</t>
  </si>
  <si>
    <t>Vodorovné přemístění přes 9 000 do 10000 m výkopku/sypaniny z horniny třídy těžitelnosti II skupiny 4 a 5</t>
  </si>
  <si>
    <t>164771569</t>
  </si>
  <si>
    <t>41,461" hornina tř. II skupina 4</t>
  </si>
  <si>
    <t>16</t>
  </si>
  <si>
    <t>162751139</t>
  </si>
  <si>
    <t>Příplatek k vodorovnému přemístění výkopku/sypaniny z horniny třídy těžitelnosti II skupiny 4 a 5 ZKD 1000 m přes 10000 m</t>
  </si>
  <si>
    <t>-1613832284</t>
  </si>
  <si>
    <t>41,461*1" hornina tř. II skupina 4</t>
  </si>
  <si>
    <t>17</t>
  </si>
  <si>
    <t>171201231</t>
  </si>
  <si>
    <t>Poplatek za uložení zeminy a kamení na recyklační skládce (skládkovné) kód odpadu 17 05 04</t>
  </si>
  <si>
    <t>t</t>
  </si>
  <si>
    <t>740107293</t>
  </si>
  <si>
    <t xml:space="preserve">skládka </t>
  </si>
  <si>
    <t>207,306*1,60" hornina tř. I skupina 2</t>
  </si>
  <si>
    <t>165,844*1,60" hornina tř. I skupina 3</t>
  </si>
  <si>
    <t>41,461*1,60" hornina tř. II skupina 4</t>
  </si>
  <si>
    <t>18</t>
  </si>
  <si>
    <t>171251201</t>
  </si>
  <si>
    <t>Uložení sypaniny na skládky nebo meziskládky</t>
  </si>
  <si>
    <t>-887353518</t>
  </si>
  <si>
    <t>19</t>
  </si>
  <si>
    <t>174101101</t>
  </si>
  <si>
    <t>Zásyp jam, šachet rýh nebo kolem objektů sypaninou se zhutněním</t>
  </si>
  <si>
    <t>1985372282</t>
  </si>
  <si>
    <t>výkop celkem</t>
  </si>
  <si>
    <t>207,306+165,844+41,461</t>
  </si>
  <si>
    <t>přípočet - bourání ve výkopu</t>
  </si>
  <si>
    <t>3,14*0,15*0,15*41,00"DN 300 ... stoka A</t>
  </si>
  <si>
    <t>3,14*0,15*0,15*1,60"DN 300 ... propoj</t>
  </si>
  <si>
    <t>3,14*0,275*0,275*55,00"DN 400/700 ... stoka A</t>
  </si>
  <si>
    <t xml:space="preserve">šachty </t>
  </si>
  <si>
    <t>((3,14*0,62*0,62*3,11))*3" stoka A</t>
  </si>
  <si>
    <t>odpočet potrubí</t>
  </si>
  <si>
    <t>-41,00*3,14*0,1775*0,1775" stoka A ... KT DN 300</t>
  </si>
  <si>
    <t>-83,17*3,14*0,2430*0,2430" stoka A ... KT DN 400</t>
  </si>
  <si>
    <t>odpočet šachet</t>
  </si>
  <si>
    <t>-3,14*0,62*0,62*(2,67+3,05+3,63)</t>
  </si>
  <si>
    <t>-19,961" lože</t>
  </si>
  <si>
    <t>-0,50*0,08*124,17" pražce</t>
  </si>
  <si>
    <t>-17,823" podkladní beton</t>
  </si>
  <si>
    <t>-70,384" obetonování potrubí</t>
  </si>
  <si>
    <t>-4,146" drenáž</t>
  </si>
  <si>
    <t xml:space="preserve">zásyp v komunikaci ... nevhodná hornina dle IGP </t>
  </si>
  <si>
    <t>vše nové</t>
  </si>
  <si>
    <t>293,898" nutný nový materiál pro zásyp v komunikaci</t>
  </si>
  <si>
    <t>20</t>
  </si>
  <si>
    <t>M</t>
  </si>
  <si>
    <t>58310008T</t>
  </si>
  <si>
    <t>Vhodný zásypový materiál pro místní komunikace dle TP 146 včetně dopravy na staveniště</t>
  </si>
  <si>
    <t>-326677143</t>
  </si>
  <si>
    <t>293,898"zásyp v komunikacích ... nový materiál</t>
  </si>
  <si>
    <t>293,898*1,1*1,01</t>
  </si>
  <si>
    <t>181351003</t>
  </si>
  <si>
    <t>Rozprostření ornice tl vrstvy do 200 mm pl do 100 m2 v rovině nebo ve svahu do 1:5 strojně</t>
  </si>
  <si>
    <t>-2045771920</t>
  </si>
  <si>
    <t>příloha C.4</t>
  </si>
  <si>
    <t>ornice</t>
  </si>
  <si>
    <t>82,00"stoka A - KT DN 400</t>
  </si>
  <si>
    <t>22</t>
  </si>
  <si>
    <t>181411131</t>
  </si>
  <si>
    <t>Založení parkového trávníku výsevem pl do 1000 m2 v rovině a ve svahu do 1:5</t>
  </si>
  <si>
    <t>-62546529</t>
  </si>
  <si>
    <t>23</t>
  </si>
  <si>
    <t>00572470</t>
  </si>
  <si>
    <t>osivo směs travní univerzál</t>
  </si>
  <si>
    <t>kg</t>
  </si>
  <si>
    <t>205738116</t>
  </si>
  <si>
    <t>82,00*0,04*1,035 "tráva</t>
  </si>
  <si>
    <t>Zemní práce - přípravné a přidružené práce</t>
  </si>
  <si>
    <t>24</t>
  </si>
  <si>
    <t>113107212</t>
  </si>
  <si>
    <t>Odstranění podkladu z kameniva těženého tl přes 100 do 200 mm strojně pl přes 200 m2</t>
  </si>
  <si>
    <t>-617253647</t>
  </si>
  <si>
    <t xml:space="preserve">štěrkopísek tl. 20 cm </t>
  </si>
  <si>
    <t>(53,42)*1,49"stoka A - KT DN 400</t>
  </si>
  <si>
    <t>(41,00)*1,16"stoka A - KT DN 300</t>
  </si>
  <si>
    <t>2,50*(2,50-1,16)*1" stoka A - prefa šachty</t>
  </si>
  <si>
    <t>25</t>
  </si>
  <si>
    <t>113107222</t>
  </si>
  <si>
    <t>Odstranění podkladu z kameniva drceného tl přes 100 do 200 mm strojně pl přes 200 m2</t>
  </si>
  <si>
    <t>1357979448</t>
  </si>
  <si>
    <t xml:space="preserve">štěrkodrť tl. 20 cm </t>
  </si>
  <si>
    <t>KK - asfalt - ubourání 20 cm na obě strany</t>
  </si>
  <si>
    <t>(53,42)*(0,20+0,20)"stoka A - KT DN 400</t>
  </si>
  <si>
    <t>2*(2,50-1,49)*1*(0,20+0,20)" stoka A - prefa šachty</t>
  </si>
  <si>
    <t>(41,00)*(0,20+0,20)"stoka A - KT DN 300</t>
  </si>
  <si>
    <t>2*(2,50-1,16)*1*(0,20+0,20)" stoka A-1 - prefa šachty</t>
  </si>
  <si>
    <t>26</t>
  </si>
  <si>
    <t>113202111</t>
  </si>
  <si>
    <t>Vytrhání obrub krajníků obrubníků stojatých</t>
  </si>
  <si>
    <t>907338930</t>
  </si>
  <si>
    <t>betonové obruby - odvoz na skládku</t>
  </si>
  <si>
    <t>35,00" stoka A</t>
  </si>
  <si>
    <t>kamenné obruby - zpětné osazení</t>
  </si>
  <si>
    <t>53,00" stoka A</t>
  </si>
  <si>
    <t>27</t>
  </si>
  <si>
    <t>997221551</t>
  </si>
  <si>
    <t>Vodorovná doprava suti ze sypkých materiálů do 1 km</t>
  </si>
  <si>
    <t>848144959</t>
  </si>
  <si>
    <t>89,986</t>
  </si>
  <si>
    <t>28</t>
  </si>
  <si>
    <t>997221559.1</t>
  </si>
  <si>
    <t xml:space="preserve">Příplatek ZKD 1 km u vodorovné dopravy suti </t>
  </si>
  <si>
    <t>-245504317</t>
  </si>
  <si>
    <t>odvoz celkem skládka Želeč 11 km</t>
  </si>
  <si>
    <t>89,986*10</t>
  </si>
  <si>
    <t>29</t>
  </si>
  <si>
    <t>997221873</t>
  </si>
  <si>
    <t>Poplatek za uložení stavebního odpadu na recyklační skládce (skládkovné) zeminy a kamení zatříděného do Katalogu odpadů pod kódem 17 05 04</t>
  </si>
  <si>
    <t>1561460993</t>
  </si>
  <si>
    <t>39,909+50,077" kamenivo</t>
  </si>
  <si>
    <t>30</t>
  </si>
  <si>
    <t>997221561</t>
  </si>
  <si>
    <t>Vodorovná doprava suti z kusových materiálů do 1 km</t>
  </si>
  <si>
    <t>-770199693</t>
  </si>
  <si>
    <t>7,175</t>
  </si>
  <si>
    <t>31</t>
  </si>
  <si>
    <t>997221569</t>
  </si>
  <si>
    <t>Příplatek ZKD 1 km u vodorovné dopravy suti z kusových materiálů</t>
  </si>
  <si>
    <t>141491886</t>
  </si>
  <si>
    <t xml:space="preserve">7,175*10" betonové obruby </t>
  </si>
  <si>
    <t>32</t>
  </si>
  <si>
    <t>997221861</t>
  </si>
  <si>
    <t>Poplatek za uložení na recyklační skládce (skládkovné) stavebního odpadu z prostého betonu pod kódem 17 01 01</t>
  </si>
  <si>
    <t>-1479877537</t>
  </si>
  <si>
    <t>11a</t>
  </si>
  <si>
    <t>Zemní práce - přípravné a přidružené práce - živice</t>
  </si>
  <si>
    <t>33</t>
  </si>
  <si>
    <t>113107242</t>
  </si>
  <si>
    <t>Odstranění podkladu živičného tl přes 50 do 100 mm strojně pl přes 200 m2</t>
  </si>
  <si>
    <t>1683841365</t>
  </si>
  <si>
    <t xml:space="preserve">asfalt  ACP 22 - tl. 10 cm </t>
  </si>
  <si>
    <t xml:space="preserve">asfalt  ACL 16 - tl. 8 cm </t>
  </si>
  <si>
    <t xml:space="preserve">asfalt  ACO 11 - tl. 8 cm </t>
  </si>
  <si>
    <t>KK - asfalt ACP 22 - tl. 10 cm - ubourání 40 cm na obě strany</t>
  </si>
  <si>
    <t>(53,42)*(0,40+0,40)"stoka A - KT DN 400</t>
  </si>
  <si>
    <t>2*(2,50-1,49)*1*(0,40+0,40)" stoka A - prefa šachty</t>
  </si>
  <si>
    <t>(41,00)*(0,40+0,40)"stoka A - KT DN 300</t>
  </si>
  <si>
    <t>2*(2,50-1,16)*1*(0,40+0,40)" stoka A-1 - prefa šachty</t>
  </si>
  <si>
    <t>KK - asfalt ACL 16 - tl. 8 cm - ubourání 60 cm na obě strany</t>
  </si>
  <si>
    <t>(53,42)*(0,60+0,60)"stoka A - KT DN 400</t>
  </si>
  <si>
    <t>2*(2,50-1,49)*1*(0,60+0,60)" stoka A - prefa šachty</t>
  </si>
  <si>
    <t>(41,00)*(0,60+0,60)"stoka A - KT DN 300</t>
  </si>
  <si>
    <t>2*(2,50-1,16)*1*(0,60+0,60)" stoka A-1 - prefa šachty</t>
  </si>
  <si>
    <t>KK - asfalt ACO 11 - tl. 8 cm - ubourání 60 cm na obě strany</t>
  </si>
  <si>
    <t>34</t>
  </si>
  <si>
    <t>117876143</t>
  </si>
  <si>
    <t>157,581</t>
  </si>
  <si>
    <t>35</t>
  </si>
  <si>
    <t>997221559.2</t>
  </si>
  <si>
    <t>718058083</t>
  </si>
  <si>
    <t>odvoz celkem skládka SÚS Smyslov 7 km</t>
  </si>
  <si>
    <t>157,581*6</t>
  </si>
  <si>
    <t>36</t>
  </si>
  <si>
    <t>997221875</t>
  </si>
  <si>
    <t>Poplatek za uložení stavebního odpadu na recyklační skládce (skládkovné) asfaltového bez obsahu dehtu zatříděného do Katalogu odpadů pod kódem 17 03 02</t>
  </si>
  <si>
    <t>-1125808321</t>
  </si>
  <si>
    <t>Zakládání</t>
  </si>
  <si>
    <t>37</t>
  </si>
  <si>
    <t>211561111</t>
  </si>
  <si>
    <t>Výplň odvodňovacích žeber nebo trativodů kamenivem hrubým drceným frakce 4 až 16 mm</t>
  </si>
  <si>
    <t>-175141275</t>
  </si>
  <si>
    <t>odpočet D potrubí</t>
  </si>
  <si>
    <t>-3,14*0,05*0,05*(16,46+41,00)</t>
  </si>
  <si>
    <t>38</t>
  </si>
  <si>
    <t>212755214</t>
  </si>
  <si>
    <t>Trativody z drenážních trubek plastových flexibilních D 100 mm bez lože</t>
  </si>
  <si>
    <t>-1211778077</t>
  </si>
  <si>
    <t>16,46" stoka A ... KT DN 400</t>
  </si>
  <si>
    <t>41,00" stoka A ... KT DN 300</t>
  </si>
  <si>
    <t>39</t>
  </si>
  <si>
    <t>28611223</t>
  </si>
  <si>
    <t>trubka drenážní flexibilní celoperforovaná PVC-U SN 4 DN 100 pro meliorace, dočasné nebo odlehčovací drenáže</t>
  </si>
  <si>
    <t>624994839</t>
  </si>
  <si>
    <t>16,46*1,03" stoka A ... KT DN 400</t>
  </si>
  <si>
    <t>41,00*1,03" stoka A ... KT DN 300</t>
  </si>
  <si>
    <t>40</t>
  </si>
  <si>
    <t>213141111</t>
  </si>
  <si>
    <t>Zřízení vrstvy z geotextilie v rovině nebo ve sklonu do 1:5 š do 3 m</t>
  </si>
  <si>
    <t>523290208</t>
  </si>
  <si>
    <t>(0,40+0,20)*2*16,46" stoka A ... KT DN 400</t>
  </si>
  <si>
    <t>(0,40+0,20)*2*41,00" stoka A ... KT DN 300</t>
  </si>
  <si>
    <t>41</t>
  </si>
  <si>
    <t>69311081</t>
  </si>
  <si>
    <t>geotextilie netkaná separační, ochranná, filtrační, drenážní PES 300g/m2</t>
  </si>
  <si>
    <t>-244701125</t>
  </si>
  <si>
    <t>(0,40+0,20)*2*16,46*1,1845" stoka A ... KT DN 400</t>
  </si>
  <si>
    <t>(0,40+0,20)*2*41,00*1,1845" stoka A ... KT DN 300</t>
  </si>
  <si>
    <t>Vodorovné konstrukce</t>
  </si>
  <si>
    <t>42</t>
  </si>
  <si>
    <t>451573111</t>
  </si>
  <si>
    <t>Lože pod potrubí otevřený výkop ze štěrkopísku</t>
  </si>
  <si>
    <t>-1956477108</t>
  </si>
  <si>
    <t>41,00*1,16*0,10" stoka A ... KT DN 300</t>
  </si>
  <si>
    <t>83,17*1,49*0,10" stoka A ... KT DN 400</t>
  </si>
  <si>
    <t>příloha D.2.3 - pod šachtu</t>
  </si>
  <si>
    <t xml:space="preserve">2,50*2,50*0,15*3" šachty prefa DN1000 </t>
  </si>
  <si>
    <t>43</t>
  </si>
  <si>
    <t>452384121</t>
  </si>
  <si>
    <t>Podkladní pražce z betonu prostého tř. C 12/15 otevřený výkop pl přes 2500 do 50000 mm2</t>
  </si>
  <si>
    <t>-177731123</t>
  </si>
  <si>
    <t>Poznámka k položce:_x000d_
Včetně bednění, odbednění a na nátěru bednění proti přilnavosti betonu.</t>
  </si>
  <si>
    <t>83,17" stoka A ... KT DN 400</t>
  </si>
  <si>
    <t>44</t>
  </si>
  <si>
    <t>452311131</t>
  </si>
  <si>
    <t>Podkladní desky z betonu prostého tř. C 12/15 otevřený výkop</t>
  </si>
  <si>
    <t>-1640890707</t>
  </si>
  <si>
    <t xml:space="preserve">1,50*1,50*0,10*3" šachty prefa DN1000 </t>
  </si>
  <si>
    <t>Komunikace pozemní</t>
  </si>
  <si>
    <t>45</t>
  </si>
  <si>
    <t>564261011</t>
  </si>
  <si>
    <t>Podklad nebo podsyp ze štěrkopísku ŠP plochy do 100 m2 tl 200 mm</t>
  </si>
  <si>
    <t>-1611573603</t>
  </si>
  <si>
    <t>46</t>
  </si>
  <si>
    <t>564861111</t>
  </si>
  <si>
    <t>Podklad ze štěrkodrtě ŠD plochy přes 100 m2 tl 200 mm</t>
  </si>
  <si>
    <t>-912769462</t>
  </si>
  <si>
    <t xml:space="preserve">štěrkodrť ŠDA 0-63 mm tl. 20 cm </t>
  </si>
  <si>
    <t>47</t>
  </si>
  <si>
    <t>565176111</t>
  </si>
  <si>
    <t>Asfaltový beton vrstva podkladní ACP 22 (obalované kamenivo OKH) tl 100 mm š do 3 m</t>
  </si>
  <si>
    <t>-81973305</t>
  </si>
  <si>
    <t>48</t>
  </si>
  <si>
    <t>573111112</t>
  </si>
  <si>
    <t>Postřik živičný infiltrační s posypem z asfaltu množství 1 kg/m2</t>
  </si>
  <si>
    <t>-2004051724</t>
  </si>
  <si>
    <t>infiltrační postřik asfaltový PI, A ... 1,0 kg/m2</t>
  </si>
  <si>
    <t>infiltrační postřik asfaltový PI, A ... 1,0 kg/m2 - ubourání 60 cm na obě strany</t>
  </si>
  <si>
    <t>49</t>
  </si>
  <si>
    <t>577175112</t>
  </si>
  <si>
    <t>Asfaltový beton vrstva ložní ACL 16 (ABH) tl. 80 mm š do 3 m z nemodifikovaného asfaltu</t>
  </si>
  <si>
    <t>976289470</t>
  </si>
  <si>
    <t>50</t>
  </si>
  <si>
    <t>916131213</t>
  </si>
  <si>
    <t>Osazení silničního obrubníku betonového stojatého s boční opěrou do lože z betonu prostého</t>
  </si>
  <si>
    <t>1034144747</t>
  </si>
  <si>
    <t>betonové obruby - nové</t>
  </si>
  <si>
    <t>51</t>
  </si>
  <si>
    <t>59217031</t>
  </si>
  <si>
    <t>obrubník silniční betonový 1000x150x250mm</t>
  </si>
  <si>
    <t>-2055020299</t>
  </si>
  <si>
    <t>35,00*1,01</t>
  </si>
  <si>
    <t>52</t>
  </si>
  <si>
    <t>916241113</t>
  </si>
  <si>
    <t>Osazení obrubníku kamenného ležatého s boční opěrou do lože z betonu prostého</t>
  </si>
  <si>
    <t>-300767454</t>
  </si>
  <si>
    <t>53</t>
  </si>
  <si>
    <t>979024443</t>
  </si>
  <si>
    <t>Očištění vybouraných obrubníků a krajníků silničních</t>
  </si>
  <si>
    <t>676249515</t>
  </si>
  <si>
    <t>Trubní vedení</t>
  </si>
  <si>
    <t>54</t>
  </si>
  <si>
    <t>822372112</t>
  </si>
  <si>
    <t>Montáž potrubí z trub betonových s integrovaným pryžovým těsněním otevřený výkop sklon do 20 % DN 300</t>
  </si>
  <si>
    <t>-686417610</t>
  </si>
  <si>
    <t>propoj</t>
  </si>
  <si>
    <t>0,50</t>
  </si>
  <si>
    <t>55</t>
  </si>
  <si>
    <t>59223020</t>
  </si>
  <si>
    <t>trouba betonová hrdlová DN 300</t>
  </si>
  <si>
    <t>390355132</t>
  </si>
  <si>
    <t>0,5*1,01 'Přepočtené koeficientem množství</t>
  </si>
  <si>
    <t>56</t>
  </si>
  <si>
    <t>812392193</t>
  </si>
  <si>
    <t>Příplatek k montáži betonového potrubí za napojení dvou dříků trub pomocí pružné spojky DN 300</t>
  </si>
  <si>
    <t>kus</t>
  </si>
  <si>
    <t>-2002873876</t>
  </si>
  <si>
    <t>1,00" spojka - manžeta</t>
  </si>
  <si>
    <t>57</t>
  </si>
  <si>
    <t>831372121</t>
  </si>
  <si>
    <t>Montáž potrubí z trub kameninových hrdlových s integrovaným těsněním výkop sklon do 20 % DN 300</t>
  </si>
  <si>
    <t>-157879822</t>
  </si>
  <si>
    <t>Poznámka k položce:_x000d_
včetně osazení potřebného množství zkrácených trub</t>
  </si>
  <si>
    <t>41,00</t>
  </si>
  <si>
    <t>58</t>
  </si>
  <si>
    <t>59710707</t>
  </si>
  <si>
    <t>trouba kameninová glazovaná DN 300 dl 2,50m spojovací systém C Třída 240</t>
  </si>
  <si>
    <t>1011184338</t>
  </si>
  <si>
    <t>Poznámka k položce:_x000d_
včetně dodávky potřebného množství zkrácených trub</t>
  </si>
  <si>
    <t>41,00*1,015</t>
  </si>
  <si>
    <t>59</t>
  </si>
  <si>
    <t>831392121</t>
  </si>
  <si>
    <t>Montáž potrubí z trub kameninových hrdlových s integrovaným těsněním výkop sklon do 20 % DN 400</t>
  </si>
  <si>
    <t>-1593838268</t>
  </si>
  <si>
    <t>83,17</t>
  </si>
  <si>
    <t>60</t>
  </si>
  <si>
    <t>59710706</t>
  </si>
  <si>
    <t>trouba kameninová glazovaná DN 400 dl 2,50m spojovací systém C Třída 200</t>
  </si>
  <si>
    <t>-1525749134</t>
  </si>
  <si>
    <t>83,17*1,015</t>
  </si>
  <si>
    <t>61</t>
  </si>
  <si>
    <t>837391221</t>
  </si>
  <si>
    <t>Montáž kameninových tvarovek odbočných s integrovaným těsněním otevřený výkop DN 400</t>
  </si>
  <si>
    <t>1796261356</t>
  </si>
  <si>
    <t>2,00" odbočka splaškové kanalizace - přípojka</t>
  </si>
  <si>
    <t>2,00" odbočka dešťové kanalizace - přípojka</t>
  </si>
  <si>
    <t>1,00" odbočka UV - přípojka</t>
  </si>
  <si>
    <t>62</t>
  </si>
  <si>
    <t>59711790</t>
  </si>
  <si>
    <t>odbočka kameninová glazovaná jednoduchá kolmá DN 400/150 dl 1000mm spojovací systém C/F tř.160/-</t>
  </si>
  <si>
    <t>272687598</t>
  </si>
  <si>
    <t>2,00*1,015" odbočka splaškové kanalizace - přípojka</t>
  </si>
  <si>
    <t>2,00*1,015" odbočka dešťové kanalizace - přípojka</t>
  </si>
  <si>
    <t>1,00*1,015" odbočka UV - přípojka</t>
  </si>
  <si>
    <t>63</t>
  </si>
  <si>
    <t>359901211</t>
  </si>
  <si>
    <t>Monitoring stoky jakékoli výšky na nové kanalizaci TV kamerou</t>
  </si>
  <si>
    <t>-241132658</t>
  </si>
  <si>
    <t>0,50" propoj ... BET DN 300</t>
  </si>
  <si>
    <t>64</t>
  </si>
  <si>
    <t>892423122R</t>
  </si>
  <si>
    <t>Čištění kanalizační stoky DN 300 nebo 400</t>
  </si>
  <si>
    <t>-970883241</t>
  </si>
  <si>
    <t>65</t>
  </si>
  <si>
    <t>892372111</t>
  </si>
  <si>
    <t>Zabezpečení konců potrubí DN do 300 při tlakových zkouškách vodou</t>
  </si>
  <si>
    <t>-1962304581</t>
  </si>
  <si>
    <t>1,00" stoka A ... DN 300</t>
  </si>
  <si>
    <t>66</t>
  </si>
  <si>
    <t>892442111</t>
  </si>
  <si>
    <t>Zabezpečení konců potrubí DN přes 300 do 600 při tlakových zkouškách vodou</t>
  </si>
  <si>
    <t>-1164511269</t>
  </si>
  <si>
    <t>2,00" stoka A ... DN 400</t>
  </si>
  <si>
    <t>67</t>
  </si>
  <si>
    <t>892381111</t>
  </si>
  <si>
    <t>Tlaková zkouška vodou potrubí DN 250, DN 300 nebo 350</t>
  </si>
  <si>
    <t>366543227</t>
  </si>
  <si>
    <t>41,00" stoka A ... DN 300</t>
  </si>
  <si>
    <t>68</t>
  </si>
  <si>
    <t>892421111</t>
  </si>
  <si>
    <t>Tlaková zkouška vodou potrubí DN 400 nebo 500</t>
  </si>
  <si>
    <t>-83926962</t>
  </si>
  <si>
    <t>83,17" stoka A ... DN 400</t>
  </si>
  <si>
    <t>69</t>
  </si>
  <si>
    <t>894412311RBB1T00</t>
  </si>
  <si>
    <t>Šachta prefabrikovaná DN1000 stěna 120 mm, hloubka dna 3,26 m bez poklopu</t>
  </si>
  <si>
    <t>1634188289</t>
  </si>
  <si>
    <t>Poznámka k položce:_x000d_
viz příloha vzor.řez D.2.3 - typ 1 _x000d_
položka zahrnuje pozice č.2+3+4+5.1+6+10+11+těsnění mezi skružemi+případné šachtové vložky+vodotěsné napojení trub</t>
  </si>
  <si>
    <t>2,00" šachta Š2+Š3</t>
  </si>
  <si>
    <t>70</t>
  </si>
  <si>
    <t>894412312RCAT0</t>
  </si>
  <si>
    <t>Šachta prefabrikovaná DN1000 stěna 120 mm, hloubka dna 4,26 m bez poklopu</t>
  </si>
  <si>
    <t>-175249963</t>
  </si>
  <si>
    <t>1" šachta Š4</t>
  </si>
  <si>
    <t>71</t>
  </si>
  <si>
    <t>894411121R</t>
  </si>
  <si>
    <t>Rekonstrukce stávajících kanalizačních šachet</t>
  </si>
  <si>
    <t>344863343</t>
  </si>
  <si>
    <t>1,00" šachta Š1</t>
  </si>
  <si>
    <t>72</t>
  </si>
  <si>
    <t>899104112</t>
  </si>
  <si>
    <t>Osazení poklopů litinových, ocelových nebo železobetonových včetně rámů pro třídu zatížení D400, E600</t>
  </si>
  <si>
    <t>105116296</t>
  </si>
  <si>
    <t>Poznámka k položce:_x000d_
montáž poklopu včetně úpravy zhlaví dle umístění šachty_x000d_
příloha D.2.3 ... pozice 1+12</t>
  </si>
  <si>
    <t>viz příloha vzor.řez D.2.3</t>
  </si>
  <si>
    <t>4,0" Š1+Š2+Š3+Š4</t>
  </si>
  <si>
    <t>73</t>
  </si>
  <si>
    <t>552410150R</t>
  </si>
  <si>
    <t>poklop šachtový litinový s rámem třída D 400 se znakem města</t>
  </si>
  <si>
    <t>181349613</t>
  </si>
  <si>
    <t>74</t>
  </si>
  <si>
    <t>894411111R</t>
  </si>
  <si>
    <t>Napojení na stávající kanalizační šachtu, kompletní provedení</t>
  </si>
  <si>
    <t>-655099233</t>
  </si>
  <si>
    <t>Poznámka k položce:_x000d_
odstranění stávajícího přítoku BET 400/700_x000d_
napojení na stávající kanalizační šachtu potrubí KT DN 400</t>
  </si>
  <si>
    <t>1" stoka A ... napojení na stávající kanalizační šachtu</t>
  </si>
  <si>
    <t>75</t>
  </si>
  <si>
    <t>899633151</t>
  </si>
  <si>
    <t>Obetonování potrubí nebo zdiva stok ŽB bez zvláštních nároků na prostředí tř. C 20/25 v otevřeném výkopu</t>
  </si>
  <si>
    <t>1271584583</t>
  </si>
  <si>
    <t>41,00*1,16*(0,355+0,10)" stoka A ... KT DN 300</t>
  </si>
  <si>
    <t>83,17*1,49*(0,486+0,10)" stoka A ... KT DN 400</t>
  </si>
  <si>
    <t xml:space="preserve">odpočet podkladků pod KT trouby </t>
  </si>
  <si>
    <t>-41,00*0,355*0,08" stoka A ... KT DN 300</t>
  </si>
  <si>
    <t>-83,17*0,486*0,08" stoka A ... KT DN 400</t>
  </si>
  <si>
    <t>91</t>
  </si>
  <si>
    <t>Doplňující konstrukce a práce pozemních komunikací, letišť a ploch</t>
  </si>
  <si>
    <t>76</t>
  </si>
  <si>
    <t>919735115</t>
  </si>
  <si>
    <t>Řezání stávajícího živičného krytu hl přes 200 do 250 mm</t>
  </si>
  <si>
    <t>-550079682</t>
  </si>
  <si>
    <t>(53,42)*2"stoka A - KT DN 400</t>
  </si>
  <si>
    <t>2*(2,50-1,49)*1" stoka A - prefa šachty</t>
  </si>
  <si>
    <t>(41,00)*2"stoka A - KT DN 300</t>
  </si>
  <si>
    <t>2*(2,50-1,16)*1" stoka A - prefa šachty</t>
  </si>
  <si>
    <t>77</t>
  </si>
  <si>
    <t>919731122</t>
  </si>
  <si>
    <t>Zarovnání styčné plochy podkladu nebo krytu živičného tl přes 50 do 100 mm</t>
  </si>
  <si>
    <t>914191116</t>
  </si>
  <si>
    <t>193,53+2,49*2</t>
  </si>
  <si>
    <t>93</t>
  </si>
  <si>
    <t>Různé dokončovací konstrukce a práce inženýrských staveb</t>
  </si>
  <si>
    <t>78</t>
  </si>
  <si>
    <t>899910202</t>
  </si>
  <si>
    <t>Výplň potrubí spádem cementopopílkovou suspenzí délky potrubí přes 50 do 100 m</t>
  </si>
  <si>
    <t>-1168945357</t>
  </si>
  <si>
    <t>mimo výkop</t>
  </si>
  <si>
    <t>0,40*0,70*28,10" BET DN400/700 ... stoka A</t>
  </si>
  <si>
    <t>96</t>
  </si>
  <si>
    <t>Bourání konstrukcí</t>
  </si>
  <si>
    <t>79</t>
  </si>
  <si>
    <t>810391811</t>
  </si>
  <si>
    <t>Bourání stávajícího potrubí z betonu DN přes 200 do 400</t>
  </si>
  <si>
    <t>-1350765878</t>
  </si>
  <si>
    <t>41,00"DN 300 ... stoka A</t>
  </si>
  <si>
    <t>1,60"DN 300 ... propoj</t>
  </si>
  <si>
    <t>80</t>
  </si>
  <si>
    <t>810471811R</t>
  </si>
  <si>
    <t>Bourání stávajícího potrubí z betonu DN400/700</t>
  </si>
  <si>
    <t>-1384631544</t>
  </si>
  <si>
    <t>55,00"DN 400/700 ... stoka A</t>
  </si>
  <si>
    <t>81</t>
  </si>
  <si>
    <t>890411811</t>
  </si>
  <si>
    <t>Bourání šachet z prefabrikovaných skruží ručně obestavěného prostoru do 1,5 m3</t>
  </si>
  <si>
    <t>1672554531</t>
  </si>
  <si>
    <t>((3,14*0,62*0,62*3,34)-(3,14*0,50*0,50*3,34))*3" stoka A</t>
  </si>
  <si>
    <t>82</t>
  </si>
  <si>
    <t>899103211</t>
  </si>
  <si>
    <t>Demontáž poklopů litinových nebo ocelových včetně rámů hmotnosti přes 100 do 150 kg</t>
  </si>
  <si>
    <t>-2025923512</t>
  </si>
  <si>
    <t>šachty ve výkopu</t>
  </si>
  <si>
    <t>4,0</t>
  </si>
  <si>
    <t>83</t>
  </si>
  <si>
    <t>980-10</t>
  </si>
  <si>
    <t>Vyčistění potrubí stávající odstavené kanalizace vč.šachet</t>
  </si>
  <si>
    <t>-503482904</t>
  </si>
  <si>
    <t>41,00"BET DN 300 ... stoka A</t>
  </si>
  <si>
    <t>55,00"BET DN 400/700 ... stoka A</t>
  </si>
  <si>
    <t>28,10" BET DN400/700 ... stoka A</t>
  </si>
  <si>
    <t>84</t>
  </si>
  <si>
    <t>997013501</t>
  </si>
  <si>
    <t>Odvoz suti a vybouraných hmot na skládku nebo meziskládku do 1 km se složením</t>
  </si>
  <si>
    <t>-1323866860</t>
  </si>
  <si>
    <t>Poznámka k položce:_x000d_
Včetně naložení na dopravní prostředek a složení na skládku, bez poplatku za skládku.</t>
  </si>
  <si>
    <t>Demontážní hmotnosti z položek</t>
  </si>
  <si>
    <t>76,752+0,60</t>
  </si>
  <si>
    <t>85</t>
  </si>
  <si>
    <t>997013509</t>
  </si>
  <si>
    <t>Příplatek k odvozu suti a vybouraných hmot na skládku ZKD 1 km přes 1 km</t>
  </si>
  <si>
    <t>-1379260088</t>
  </si>
  <si>
    <t>77,352*10</t>
  </si>
  <si>
    <t>86</t>
  </si>
  <si>
    <t>997013861</t>
  </si>
  <si>
    <t>Poplatek za uložení stavebního odpadu na recyklační skládce (skládkovné) z prostého betonu kód odpadu 17 01 01</t>
  </si>
  <si>
    <t>-268979080</t>
  </si>
  <si>
    <t>13,632+55,00" BET potrubí</t>
  </si>
  <si>
    <t>8,12" šachty</t>
  </si>
  <si>
    <t>87</t>
  </si>
  <si>
    <t>997013631</t>
  </si>
  <si>
    <t>Poplatek za uložení na skládce (skládkovné) stavebního odpadu směsného kód odpadu 17 09 04</t>
  </si>
  <si>
    <t>-1476697614</t>
  </si>
  <si>
    <t>0,60" poklopy</t>
  </si>
  <si>
    <t>998</t>
  </si>
  <si>
    <t>Přesun hmot</t>
  </si>
  <si>
    <t>88</t>
  </si>
  <si>
    <t>998275101</t>
  </si>
  <si>
    <t>Přesun hmot pro trubní vedení z trub kameninových otevřený výkop</t>
  </si>
  <si>
    <t>-1409529551</t>
  </si>
  <si>
    <t>Práce a dodávky M</t>
  </si>
  <si>
    <t>46-M</t>
  </si>
  <si>
    <t>Zemní práce při extr.mont.pracích</t>
  </si>
  <si>
    <t>89</t>
  </si>
  <si>
    <t>460751113R</t>
  </si>
  <si>
    <t>Žlab kabelový prefabrikovaný TK 2, zalitý asfaltem včetně dodávky žlabu a poklopu</t>
  </si>
  <si>
    <t>2031812070</t>
  </si>
  <si>
    <t>potrubí</t>
  </si>
  <si>
    <t>obsyp</t>
  </si>
  <si>
    <t>SO-02 - Vodovodní řady</t>
  </si>
  <si>
    <t>1794528379</t>
  </si>
  <si>
    <t>čerpání - povrchové odvodnění</t>
  </si>
  <si>
    <t xml:space="preserve">přítok 5,0-10,0l/s ...  řad 1</t>
  </si>
  <si>
    <t>251,34</t>
  </si>
  <si>
    <t>"cca 20-30m záběr odvodnění/týden" 251,34/25</t>
  </si>
  <si>
    <t xml:space="preserve"> celkem 10 týdnů / 7 dní v týdnu</t>
  </si>
  <si>
    <t>odhad cyklické čerpání 4 h dennně</t>
  </si>
  <si>
    <t xml:space="preserve"> 10*7*4</t>
  </si>
  <si>
    <t>-1070491608</t>
  </si>
  <si>
    <t xml:space="preserve"> 10*7</t>
  </si>
  <si>
    <t>1511125564</t>
  </si>
  <si>
    <t>řad A</t>
  </si>
  <si>
    <t>1,10*10" vodovod 10x</t>
  </si>
  <si>
    <t>1970322995</t>
  </si>
  <si>
    <t>1,10*7" sdělovací kabel 7x</t>
  </si>
  <si>
    <t>1,10*2" kabel NN 2x</t>
  </si>
  <si>
    <t>1791500292</t>
  </si>
  <si>
    <t>1,10*1,50*1,91*10" vodovod 10x</t>
  </si>
  <si>
    <t>1,10*1,50*1,90*7" sdělovací kabel 7x</t>
  </si>
  <si>
    <t>1,10*1,50*1,89*2" kabel NN 2x</t>
  </si>
  <si>
    <t>-673996026</t>
  </si>
  <si>
    <t>340,096*0,50</t>
  </si>
  <si>
    <t>-1678092698</t>
  </si>
  <si>
    <t>příloha D.1.4</t>
  </si>
  <si>
    <t>řad 1 ... PE d 110</t>
  </si>
  <si>
    <t>94,29*1,10*((1,76+1,89+1,88+1,93+1,96)/5)" napojení na stáv. vodovod PE d110 - napojení na stáv. vodovodu z ul. Husinecká</t>
  </si>
  <si>
    <t>58,48*1,10*((1,96+1,89+1,90+1,87+1,89+1,91)/6)" napojení na stáv. vodovodu z ul. Husinecká - LB1</t>
  </si>
  <si>
    <t>32,75*1,10*((1,91+1,92+1,90+1,91+1,88+1,91)/6)" LB1 - LB2</t>
  </si>
  <si>
    <t>65,82*1,10*((1,91+1,87+1,88+1,86+1,93+1,88+1,91+2,01)/8)" LB2 - napojení na stáv. vodovodu do ul. Soběslavovská</t>
  </si>
  <si>
    <t>-3,14*0,05*0,05*232,90"DN 100 ... řad 1</t>
  </si>
  <si>
    <t>-3,14*0,04*0,04*18,40"DN 80 ... řad 1</t>
  </si>
  <si>
    <t>-(251,34)*1,10*0,66"řad 1 ... PE d 110</t>
  </si>
  <si>
    <t>340,096*0,40</t>
  </si>
  <si>
    <t>586050841</t>
  </si>
  <si>
    <t>340,096*0,10</t>
  </si>
  <si>
    <t>151101101</t>
  </si>
  <si>
    <t>Zřízení příložného pažení a rozepření stěn rýh hl do 2 m</t>
  </si>
  <si>
    <t>-731762297</t>
  </si>
  <si>
    <t>94,29*((1,76+1,89+1,88+1,93+1,96)/5)*2" napojení na stáv. vodovod PE d110 - napojení na stáv. vodovodu z ul. Husinecká</t>
  </si>
  <si>
    <t>58,48*((1,96+1,89+1,90+1,87+1,89+1,91)/6)*2" napojení na stáv. vodovodu z ul. Husinecká - LB1</t>
  </si>
  <si>
    <t>32,75*((1,91+1,92+1,90+1,91+1,88+1,91)/6)*2" LB1 - LB2</t>
  </si>
  <si>
    <t>65,82*((1,91+1,87+1,88+1,86+1,93+1,88+1,91+2,01)/8)*2" LB2 - napojení na stáv. vodovodu do ul. Soběslavovská</t>
  </si>
  <si>
    <t>151101111</t>
  </si>
  <si>
    <t>Odstranění příložného pažení a rozepření stěn rýh hl do 2 m</t>
  </si>
  <si>
    <t>-872642823</t>
  </si>
  <si>
    <t>953,616</t>
  </si>
  <si>
    <t>-2088001735</t>
  </si>
  <si>
    <t>170,048" hornina tř. I skupina 2</t>
  </si>
  <si>
    <t>136,038" hornina tř. I skupina 3</t>
  </si>
  <si>
    <t>1583639240</t>
  </si>
  <si>
    <t>170,048*1" hornina tř. I skupina 2</t>
  </si>
  <si>
    <t>136,038*1" hornina tř. I skupina 3</t>
  </si>
  <si>
    <t>-1289090463</t>
  </si>
  <si>
    <t>34,01" hornina tř. II skupina 4</t>
  </si>
  <si>
    <t>-992024831</t>
  </si>
  <si>
    <t>34,01*1" hornina tř. II skupina 4</t>
  </si>
  <si>
    <t>-75832694</t>
  </si>
  <si>
    <t>170,048*1,60" hornina tř. I skupina 2</t>
  </si>
  <si>
    <t>136,038*1,60" hornina tř. I skupina 3</t>
  </si>
  <si>
    <t>34,01*1,60" hornina tř. II skupina 4</t>
  </si>
  <si>
    <t>419027844</t>
  </si>
  <si>
    <t>1088257875</t>
  </si>
  <si>
    <t>170,048+136,038+34,01</t>
  </si>
  <si>
    <t>3,14*0,04*0,04*18,40"DN 80 ... řad 1</t>
  </si>
  <si>
    <t>3,14*0,05*0,05*232,90"DN 100 ... řad 1</t>
  </si>
  <si>
    <t>-3,14*0,055*0,055*251,34" řad 1 ... PE d 110</t>
  </si>
  <si>
    <t>-27,647" lože</t>
  </si>
  <si>
    <t>-110,967" obsyp potrubí</t>
  </si>
  <si>
    <t>201,015" nutný nový materiál pro zásyp v komunikaci</t>
  </si>
  <si>
    <t>-353202971</t>
  </si>
  <si>
    <t>201,015"zásyp v komunikacích ... nový materiál</t>
  </si>
  <si>
    <t>201,015*1,1*1,01</t>
  </si>
  <si>
    <t>175151101</t>
  </si>
  <si>
    <t>Obsypání potrubí strojně sypaninou bez prohození, uloženou do 3 m</t>
  </si>
  <si>
    <t>-91870481</t>
  </si>
  <si>
    <t xml:space="preserve">příloha D.2.2 </t>
  </si>
  <si>
    <t>251,34*1,10*(0,11+0,30)" řad 1 ... PE d 110</t>
  </si>
  <si>
    <t>"odečet potrubí"</t>
  </si>
  <si>
    <t>-3,14*0,055*0,055*251,34</t>
  </si>
  <si>
    <t>58337302</t>
  </si>
  <si>
    <t>štěrkopísek frakce 0/16</t>
  </si>
  <si>
    <t>-966179352</t>
  </si>
  <si>
    <t>obsypy</t>
  </si>
  <si>
    <t>110,967*1,67*1,1*1,01</t>
  </si>
  <si>
    <t>-1820214589</t>
  </si>
  <si>
    <t>251,34*1,10" řad 1 ... PE d 110</t>
  </si>
  <si>
    <t>536649853</t>
  </si>
  <si>
    <t>251,34*(0,20+0,20)" řad 1 ... PE d 110</t>
  </si>
  <si>
    <t>-1772886607</t>
  </si>
  <si>
    <t>192,275</t>
  </si>
  <si>
    <t>-941679305</t>
  </si>
  <si>
    <t>192,275*10</t>
  </si>
  <si>
    <t>-839995957</t>
  </si>
  <si>
    <t>82,942+109,333" kamenivo</t>
  </si>
  <si>
    <t>912392774</t>
  </si>
  <si>
    <t>251,34*(0,40+0,40)" řad 1 ... PE d 110</t>
  </si>
  <si>
    <t>251,34*(0,60+0,60)" řad 1 ... PE d 110</t>
  </si>
  <si>
    <t>113154536</t>
  </si>
  <si>
    <t>Frézování živičného krytu tl 80 mm pruh š do 1 m pl přes 500 do 2000 m2</t>
  </si>
  <si>
    <t>414280632</t>
  </si>
  <si>
    <t>KK - asfalt ... odměřeno digitálně v pčíloze C.4</t>
  </si>
  <si>
    <t>1074,00</t>
  </si>
  <si>
    <t>odpočet</t>
  </si>
  <si>
    <t>-251,975" kanalizace ... stoka A</t>
  </si>
  <si>
    <t>-578,082" vodovod ... řad 1</t>
  </si>
  <si>
    <t>-64,922" kanalizační a vodovodní přípojky</t>
  </si>
  <si>
    <t>-1659902364</t>
  </si>
  <si>
    <t>392,356</t>
  </si>
  <si>
    <t>-646964655</t>
  </si>
  <si>
    <t>392,356*6</t>
  </si>
  <si>
    <t>-1842800105</t>
  </si>
  <si>
    <t>359,416+32,94</t>
  </si>
  <si>
    <t>2111898125</t>
  </si>
  <si>
    <t>251,34*1,10*0,10" řad 1 ... PE d 110</t>
  </si>
  <si>
    <t>-1471085453</t>
  </si>
  <si>
    <t>419698675</t>
  </si>
  <si>
    <t>2029161175</t>
  </si>
  <si>
    <t>-832481545</t>
  </si>
  <si>
    <t>1897594</t>
  </si>
  <si>
    <t>573211106</t>
  </si>
  <si>
    <t>Postřik živičný spojovací z asfaltu v množství 0,20 kg/m2</t>
  </si>
  <si>
    <t>-1739553903</t>
  </si>
  <si>
    <t>postřik živičný spojovací bez posypu ... 0,2 kg/m2</t>
  </si>
  <si>
    <t>577154111R</t>
  </si>
  <si>
    <t>Asfaltový beton vrstva obrusná ACO 11+ (ABS) tř. I tl 80 mm š do 3 m z nemodifikovaného asfaltu</t>
  </si>
  <si>
    <t>-780650778</t>
  </si>
  <si>
    <t>935932111R</t>
  </si>
  <si>
    <t>Obnova žlábku v komunikaci podél obrubníku š. 25 cm</t>
  </si>
  <si>
    <t>1935038481</t>
  </si>
  <si>
    <t>103,00</t>
  </si>
  <si>
    <t>871251211</t>
  </si>
  <si>
    <t>Montáž potrubí z PE100 RC SDR 11 otevřený výkop svařovaných elektrotvarovkou d 110 x 10,0 mm</t>
  </si>
  <si>
    <t>-887838742</t>
  </si>
  <si>
    <t>příloha D.1.2, D.1.6</t>
  </si>
  <si>
    <t>řad 1</t>
  </si>
  <si>
    <t>28613550</t>
  </si>
  <si>
    <t>potrubí vodovodní dvouvrstvé PE100 RC SDR11 110x10mm</t>
  </si>
  <si>
    <t>-103760488</t>
  </si>
  <si>
    <t>251,34*1,015</t>
  </si>
  <si>
    <t>877251101</t>
  </si>
  <si>
    <t>Montáž elektrotvarovek na vodovodním potrubí z PE trub d 110</t>
  </si>
  <si>
    <t>1322248013</t>
  </si>
  <si>
    <t>4,00" elektrospojka</t>
  </si>
  <si>
    <t>1,00" elektrokoleno</t>
  </si>
  <si>
    <t>28615975</t>
  </si>
  <si>
    <t>elektrospojka SDR11 PE 100 PN16 D 110mm</t>
  </si>
  <si>
    <t>446260864</t>
  </si>
  <si>
    <t>4,00</t>
  </si>
  <si>
    <t>28614937</t>
  </si>
  <si>
    <t>elektrokoleno 90° PE 100 PN16 D 110mm</t>
  </si>
  <si>
    <t>2032439063</t>
  </si>
  <si>
    <t>1,00</t>
  </si>
  <si>
    <t>28653136</t>
  </si>
  <si>
    <t>nákružek lemový PE 100 SDR11 110mm</t>
  </si>
  <si>
    <t>1195615002</t>
  </si>
  <si>
    <t>3,00</t>
  </si>
  <si>
    <t>28654410</t>
  </si>
  <si>
    <t>příruba volná k lemovému nákružku z polypropylénu 110</t>
  </si>
  <si>
    <t>438704093</t>
  </si>
  <si>
    <t>891261112</t>
  </si>
  <si>
    <t>Montáž vodovodních šoupátek otevřený výkop DN 100</t>
  </si>
  <si>
    <t>44877698</t>
  </si>
  <si>
    <t>42221117R</t>
  </si>
  <si>
    <t>šoupátko s přírubami voda DN 100 PN16</t>
  </si>
  <si>
    <t>1828188924</t>
  </si>
  <si>
    <t>Poznámka k položce:_x000d_
specifikace dle Technické a uživatelské standardy a TZ</t>
  </si>
  <si>
    <t>42291038R</t>
  </si>
  <si>
    <t>souprava zemní teleskopická pro E2 šoupatka DN 50-100mm Rd 1,3-1,8m</t>
  </si>
  <si>
    <t>1895309867</t>
  </si>
  <si>
    <t>892271111</t>
  </si>
  <si>
    <t>Tlaková zkouška vodou potrubí DN 100 nebo 125</t>
  </si>
  <si>
    <t>282951504</t>
  </si>
  <si>
    <t>892273122</t>
  </si>
  <si>
    <t>Proplach a dezinfekce vodovodního potrubí DN od 80 do 125</t>
  </si>
  <si>
    <t>547366491</t>
  </si>
  <si>
    <t>115504847</t>
  </si>
  <si>
    <t>899401112</t>
  </si>
  <si>
    <t>Osazení poklopů uličních litinových šoupátkových</t>
  </si>
  <si>
    <t>565519987</t>
  </si>
  <si>
    <t>Poznámka k položce:_x000d_
včetně úpravy zhlaví dle umístění poklopu</t>
  </si>
  <si>
    <t>42291352</t>
  </si>
  <si>
    <t>poklop litinový šoupátkový pro zemní soupravy osazení do terénu a do vozovky</t>
  </si>
  <si>
    <t>2132165129</t>
  </si>
  <si>
    <t>Poznámka k položce:_x000d_
minimální šířka poklopu 120mm</t>
  </si>
  <si>
    <t>42210050</t>
  </si>
  <si>
    <t>deska podkladová uličního poklopu litinového šoupatového</t>
  </si>
  <si>
    <t>-467961482</t>
  </si>
  <si>
    <t>899712111</t>
  </si>
  <si>
    <t>Orientační tabulky na zdivu</t>
  </si>
  <si>
    <t>-903435900</t>
  </si>
  <si>
    <t>899721111</t>
  </si>
  <si>
    <t>Signalizační vodič DN do 150 mm na potrubí</t>
  </si>
  <si>
    <t>-1255400905</t>
  </si>
  <si>
    <t>899722112</t>
  </si>
  <si>
    <t>Krytí potrubí z plastů výstražnou fólií z PVC přes 20 do 25 cm</t>
  </si>
  <si>
    <t>1665175691</t>
  </si>
  <si>
    <t>-645706678</t>
  </si>
  <si>
    <t>251,34*2" řad 1 ... PE d 110</t>
  </si>
  <si>
    <t>-2067678823</t>
  </si>
  <si>
    <t>(251,34*2)+(2,30*2)" řad 1 ... PE d 110</t>
  </si>
  <si>
    <t>919732211</t>
  </si>
  <si>
    <t>Styčná spára napojení nového živičného povrchu na stávající za tepla š 15 mm hl 25 mm s prořezáním</t>
  </si>
  <si>
    <t>556047612</t>
  </si>
  <si>
    <t>339,00" komunukace</t>
  </si>
  <si>
    <t>915111111</t>
  </si>
  <si>
    <t>Vodorovné dopravní značení dělící čáry souvislé š 125 mm základní bílá barva</t>
  </si>
  <si>
    <t>-1151270431</t>
  </si>
  <si>
    <t>212,00" plná čára</t>
  </si>
  <si>
    <t>915111121</t>
  </si>
  <si>
    <t>Vodorovné dopravní značení dělící čáry přerušované š 125 mm základní bílá barva</t>
  </si>
  <si>
    <t>-269070122</t>
  </si>
  <si>
    <t>42,00" přerušovaná čára</t>
  </si>
  <si>
    <t>915121111</t>
  </si>
  <si>
    <t>Vodorovné dopravní značení vodící čáry souvislé š 250 mm základní bílá barva</t>
  </si>
  <si>
    <t>986601742</t>
  </si>
  <si>
    <t>187,00" plná čára</t>
  </si>
  <si>
    <t>915121121</t>
  </si>
  <si>
    <t>Vodorovné dopravní značení vodící čáry přerušované š 250 mm základní bílá barva</t>
  </si>
  <si>
    <t>2052188188</t>
  </si>
  <si>
    <t>67,00" přerušovaná čára</t>
  </si>
  <si>
    <t>915611111</t>
  </si>
  <si>
    <t>Předznačení vodorovného liniového značení</t>
  </si>
  <si>
    <t>1401125831</t>
  </si>
  <si>
    <t>212,00+187,00" plná čára</t>
  </si>
  <si>
    <t>42,00+67,00" přerušovaná čára</t>
  </si>
  <si>
    <t>850311811</t>
  </si>
  <si>
    <t>Bourání stávajícího potrubí z trub litinových DN 150</t>
  </si>
  <si>
    <t>967925402</t>
  </si>
  <si>
    <t>18,40"DN 80 ... řad 1</t>
  </si>
  <si>
    <t>232,90"DN 100 ... řad 1</t>
  </si>
  <si>
    <t>891241811</t>
  </si>
  <si>
    <t>Demontáž vodovodních šoupátek otevřený výkop DN 80</t>
  </si>
  <si>
    <t>-371184722</t>
  </si>
  <si>
    <t>1,00"DN 80 ... řad 1</t>
  </si>
  <si>
    <t>899101211</t>
  </si>
  <si>
    <t>Demontáž poklopů litinových nebo ocelových včetně rámů hmotnosti do 50 kg</t>
  </si>
  <si>
    <t>-1638674191</t>
  </si>
  <si>
    <t>1,00"poklop šoupátkový ... řad 1</t>
  </si>
  <si>
    <t>1602354603</t>
  </si>
  <si>
    <t>11,124</t>
  </si>
  <si>
    <t>200122679</t>
  </si>
  <si>
    <t>11,124*10</t>
  </si>
  <si>
    <t>997013871</t>
  </si>
  <si>
    <t>Poplatek za uložení stavebního odpadu na recyklační skládce (skládkovné) směsného stavebního a demoličního kód odpadu 17 09 04</t>
  </si>
  <si>
    <t>-2027429469</t>
  </si>
  <si>
    <t>11,057" litinové potrubí</t>
  </si>
  <si>
    <t>0,017" šoupátka</t>
  </si>
  <si>
    <t>0,05" poklopy</t>
  </si>
  <si>
    <t>998276101</t>
  </si>
  <si>
    <t>Přesun hmot pro trubní vedení z trub z plastických hmot otevřený výkop</t>
  </si>
  <si>
    <t>-1140941513</t>
  </si>
  <si>
    <t>1718302607</t>
  </si>
  <si>
    <t>SO-03 - Vodovodní a kanalizační odbočky</t>
  </si>
  <si>
    <t>1667344531</t>
  </si>
  <si>
    <t xml:space="preserve">přítok 5,0-10,0l/s ...  kanalizační a vodovodní přípojky</t>
  </si>
  <si>
    <t>76,15</t>
  </si>
  <si>
    <t>"cca 20-30m záběr odvodnění/týden" 76,15/25</t>
  </si>
  <si>
    <t xml:space="preserve"> celkem 4 týdny / 7 dní v týdnu</t>
  </si>
  <si>
    <t xml:space="preserve"> 4*7*4</t>
  </si>
  <si>
    <t>-771403866</t>
  </si>
  <si>
    <t xml:space="preserve"> 4*7</t>
  </si>
  <si>
    <t>119001401</t>
  </si>
  <si>
    <t>Dočasné zajištění potrubí ocelového nebo litinového DN do 200 mm</t>
  </si>
  <si>
    <t>-1113705911</t>
  </si>
  <si>
    <t>vodovodní přípojky</t>
  </si>
  <si>
    <t>1,10*5" teplovodní potrubí 5x</t>
  </si>
  <si>
    <t>23348601</t>
  </si>
  <si>
    <t>kanalizační přípojky</t>
  </si>
  <si>
    <t>1,10*5" sdělovací kabel 5x</t>
  </si>
  <si>
    <t>1,10*4" kabel NN 4x</t>
  </si>
  <si>
    <t>1,10*10" sdělovací kabel 10x</t>
  </si>
  <si>
    <t>1,10*10" kabel NN 10x</t>
  </si>
  <si>
    <t>-1670320999</t>
  </si>
  <si>
    <t>1,10*1,50*2,56*5" sdělovací kabel 5x</t>
  </si>
  <si>
    <t>1,10*1,50*2,56*4" kabel NN 4x</t>
  </si>
  <si>
    <t>1,10*1,50*1,74*5" teplovodní potrubí 5x</t>
  </si>
  <si>
    <t>1,10*1,50*1,74*10" sdělovací kabel 10x</t>
  </si>
  <si>
    <t>1,10*1,50*1,74*10" kabel NN 10x</t>
  </si>
  <si>
    <t>-1220735836</t>
  </si>
  <si>
    <t xml:space="preserve">1,00*1,10" přepojení stávající přípojky od UV KT DN 150 ... 1ks </t>
  </si>
  <si>
    <t>1946047535</t>
  </si>
  <si>
    <t>123,864*0,50</t>
  </si>
  <si>
    <t>-476519879</t>
  </si>
  <si>
    <t>řad 1 ... prům. hl. přípojek ... 1,74m</t>
  </si>
  <si>
    <t>49,50*1,10*1,74" PE d32 ... řad 1 ... 8 ks</t>
  </si>
  <si>
    <t>12,30*1,10*1,74" PE d40 ... řad 1 ... 2 ks</t>
  </si>
  <si>
    <t>stoka A ... prům. hl. přípojek ... 2,56m</t>
  </si>
  <si>
    <t xml:space="preserve">6,80*1,10*2,56" domovní přípojka splašková KT DN 150 ... 2ks </t>
  </si>
  <si>
    <t xml:space="preserve">6,55*1,10*2,56" domovní přípojka dešťová KT DN 150 ... 2ks </t>
  </si>
  <si>
    <t xml:space="preserve">1,00*1,10*2,56" přepojení stávající přípojky od UV KT DN 150 ... 1ks </t>
  </si>
  <si>
    <t>-3,14*0,075*0,075*16,80"DN 150 ... stoka A</t>
  </si>
  <si>
    <t>-3,14*0,016*0,016*49,50" PE d32 ... řad 1 ... 8 ks</t>
  </si>
  <si>
    <t>-3,14*0,02*0,02*12,30" PE d50 ... řad 1 ... 2 ks</t>
  </si>
  <si>
    <t xml:space="preserve">-0,70*1,10*0,66" domovní přípojka splašková KT DN 150 ... 2ks </t>
  </si>
  <si>
    <t xml:space="preserve">-1,38*1,10*0,66" domovní přípojka dešťová KT DN 150 ... 2ks </t>
  </si>
  <si>
    <t>-23,14*1,10*0,66" PE d32 ... řad 1 ... 8 ks</t>
  </si>
  <si>
    <t>-4,29*1,10*0,66" PE d40 ... řad 1 ... 2 ks</t>
  </si>
  <si>
    <t xml:space="preserve">chodník  - asfalt - rýhy</t>
  </si>
  <si>
    <t>-26,36*1,10*0,26" PE d32 ... řad 1 ... 8 ks</t>
  </si>
  <si>
    <t>-8,01*1,10*0,26" PE d40 ... řad 1 ... 2 ks</t>
  </si>
  <si>
    <t xml:space="preserve">-6,10*1,10*0,26" domovní přípojka splašková KT DN 150 ... 2ks </t>
  </si>
  <si>
    <t xml:space="preserve">-5,17*1,10*0,26" domovní přípojka dešťová KT DN 150 ... 2ks </t>
  </si>
  <si>
    <t>123,864*0,40</t>
  </si>
  <si>
    <t>1917220419</t>
  </si>
  <si>
    <t>123,864*0,10</t>
  </si>
  <si>
    <t>1291610806</t>
  </si>
  <si>
    <t>49,50*1,74*2" PE d32 ... řad 1 ... 8 ks</t>
  </si>
  <si>
    <t>12,30*1,74*2" PE d40 ... řad 1 ... 2 ks</t>
  </si>
  <si>
    <t>Zřízení příložného pažení a rozepření stěn rýh hl přes 2 do 4 m</t>
  </si>
  <si>
    <t>-1688165866</t>
  </si>
  <si>
    <t xml:space="preserve">6,80*2,56*2" domovní přípojka splašková KT DN 150 ... 2ks </t>
  </si>
  <si>
    <t xml:space="preserve">6,55*2,56*2" domovní přípojka dešťová KT DN 150 ... 2ks </t>
  </si>
  <si>
    <t xml:space="preserve">1,00*2,56*2" přepojení stávající přípojky od UV KT DN 150 ... 1ks </t>
  </si>
  <si>
    <t>433530463</t>
  </si>
  <si>
    <t>215,064</t>
  </si>
  <si>
    <t>Odstranění příložného pažení a rozepření stěn rýh hl přes 2 do 4 m</t>
  </si>
  <si>
    <t>2074849957</t>
  </si>
  <si>
    <t>73,472</t>
  </si>
  <si>
    <t>1739606591</t>
  </si>
  <si>
    <t>61,932" hornina tř. I skupina 2</t>
  </si>
  <si>
    <t>49,546" hornina tř. I skupina 3</t>
  </si>
  <si>
    <t>323392482</t>
  </si>
  <si>
    <t>61,932*1" hornina tř. I skupina 2</t>
  </si>
  <si>
    <t>49,546*1" hornina tř. I skupina 3</t>
  </si>
  <si>
    <t>2114662780</t>
  </si>
  <si>
    <t>12,386" hornina tř. II skupina 4</t>
  </si>
  <si>
    <t>284032922</t>
  </si>
  <si>
    <t>12,386*1" hornina tř. II skupina 4</t>
  </si>
  <si>
    <t>-1232472765</t>
  </si>
  <si>
    <t>61,932*1,60" hornina tř. I skupina 2</t>
  </si>
  <si>
    <t>49,546*1,60" hornina tř. I skupina 3</t>
  </si>
  <si>
    <t>12,386*1,60" hornina tř. II skupina 4</t>
  </si>
  <si>
    <t>2036020020</t>
  </si>
  <si>
    <t>1209392560</t>
  </si>
  <si>
    <t>61,932+49,546+12,386</t>
  </si>
  <si>
    <t>3,14*0,075*0,075*16,80"DN 150 ... stoka A</t>
  </si>
  <si>
    <t>3,14*0,016*0,016*49,50" PE d32 ... řad 1 ... 8 ks</t>
  </si>
  <si>
    <t>3,14*0,02*0,02*12,30" PE d50 ... řad 1 ... 2 ks</t>
  </si>
  <si>
    <t>-3,14*0,02*0,02*12,30" PE d40 ... řad 1 ... 2 ks</t>
  </si>
  <si>
    <t xml:space="preserve">-0,50*0,08*6,80" domovní přípojka splašková KT DN 150 ... 2ks </t>
  </si>
  <si>
    <t xml:space="preserve">-0,50*0,08*6,55" domovní přípojka dešťová KT DN 150 ... 2ks </t>
  </si>
  <si>
    <t xml:space="preserve">-0,50*0,08*1,00" přepojení stávající přípojky od UV KT DN 150 ... 1ks </t>
  </si>
  <si>
    <t>-8,377" lože</t>
  </si>
  <si>
    <t>-27,493" obsyp potrubí</t>
  </si>
  <si>
    <t>-3,551" obetonování potrubí</t>
  </si>
  <si>
    <t>-1,579" podkladní beton</t>
  </si>
  <si>
    <t>-0,50*0,08*14,35" pražce</t>
  </si>
  <si>
    <t xml:space="preserve">zásyp v komunikaci a chodníku ... nevhodná hornina dle IGP </t>
  </si>
  <si>
    <t xml:space="preserve">82,013" nutný nový materiál pro zásyp v komunikaci  a chodníku</t>
  </si>
  <si>
    <t>-2021753965</t>
  </si>
  <si>
    <t>82,013"zásyp v komunikacích a chodníku ... nový materiál</t>
  </si>
  <si>
    <t>82,013*1,1*1,01</t>
  </si>
  <si>
    <t>-1438607452</t>
  </si>
  <si>
    <t>49,50*1,10*(0,032+0,30)" PE d32 ... řad 1 ... 8 ks</t>
  </si>
  <si>
    <t>12,30*1,10*(0,40+0,30)" PE d40 ... řad 1 ... 2 ks</t>
  </si>
  <si>
    <t>732028973</t>
  </si>
  <si>
    <t>27,493*1,67*1,1*1,01</t>
  </si>
  <si>
    <t>113107211</t>
  </si>
  <si>
    <t>Odstranění podkladu z kameniva těženého tl do 100 mm strojně pl přes 200 m2</t>
  </si>
  <si>
    <t>466270578</t>
  </si>
  <si>
    <t xml:space="preserve">štěrkopísek tl. 4 cm </t>
  </si>
  <si>
    <t>26,36*1,10" PE d32 ... řad 1 ... 8 ks</t>
  </si>
  <si>
    <t>8,01*1,10" PE d40 ... řad 1 ... 2 ks</t>
  </si>
  <si>
    <t xml:space="preserve">6,10*1,10" domovní přípojka splašková KT DN 150 ... 2ks </t>
  </si>
  <si>
    <t xml:space="preserve">5,17*1,10" domovní přípojka dešťová KT DN 150 ... 2ks </t>
  </si>
  <si>
    <t xml:space="preserve">chodník  - asfalt - ubourání 30 cm na obě strany</t>
  </si>
  <si>
    <t>26,36*(0,30+0,30)" PE d32 ... řad 1 ... 8 ks</t>
  </si>
  <si>
    <t>8,01*(0,30+0,30)" PE d40 ... řad 1 ... 2 ks</t>
  </si>
  <si>
    <t xml:space="preserve">6,10*(0,30+0,30)" domovní přípojka splašková KT DN 150 ... 2ks </t>
  </si>
  <si>
    <t xml:space="preserve">5,17*(0,30+0,30)" domovní přípojka dešťová KT DN 150 ... 2ks </t>
  </si>
  <si>
    <t>-194577354</t>
  </si>
  <si>
    <t>23,14*1,10" PE d32 ... řad 1 ... 8 ks</t>
  </si>
  <si>
    <t>4,29*1,10" PE d40 ... řad 1 ... 2 ks</t>
  </si>
  <si>
    <t xml:space="preserve">0,70*1,10" domovní přípojka splašková KT DN 150 ... 2ks </t>
  </si>
  <si>
    <t xml:space="preserve">1,38*1,10" domovní přípojka dešťová KT DN 150 ... 2ks </t>
  </si>
  <si>
    <t>1500123821</t>
  </si>
  <si>
    <t>23,14*(0,20+0,20)" PE d32 ... řad 1 ... 8 ks</t>
  </si>
  <si>
    <t>4,29*(0,20+0,20)" PE d40 ... řad 1 ... 2 ks</t>
  </si>
  <si>
    <t xml:space="preserve">0,70*(0,20+0,20)" domovní přípojka splašková KT DN 150 ... 2ks </t>
  </si>
  <si>
    <t xml:space="preserve">1,38*(0,20+0,20)" domovní přípojka dešťová KT DN 150 ... 2ks </t>
  </si>
  <si>
    <t xml:space="preserve">štěrkodrť tl. 15 cm </t>
  </si>
  <si>
    <t>-883611614</t>
  </si>
  <si>
    <t>27,00" kanalizační a vodovodní přípojky</t>
  </si>
  <si>
    <t>1926430393</t>
  </si>
  <si>
    <t>59,041</t>
  </si>
  <si>
    <t>350443180</t>
  </si>
  <si>
    <t>59,041*10</t>
  </si>
  <si>
    <t>722315378</t>
  </si>
  <si>
    <t>13,966+9,738+35,337" kamenivo</t>
  </si>
  <si>
    <t>720980310</t>
  </si>
  <si>
    <t>23,14*(0,40+0,40)" PE d32 ... řad 1 ... 8 ks</t>
  </si>
  <si>
    <t>4,29*(0,40+0,40)" PE d40 ... řad 1 ... 2 ks</t>
  </si>
  <si>
    <t xml:space="preserve">0,70*(0,40+0,40)" domovní přípojka splašková KT DN 150 ... 2ks </t>
  </si>
  <si>
    <t xml:space="preserve">1,38*(0,40+0,40)" domovní přípojka dešťová KT DN 150 ... 2ks </t>
  </si>
  <si>
    <t>23,14*(0,60+0,60)" PE d32 ... řad 1 ... 8 ks</t>
  </si>
  <si>
    <t>4,29*(0,60+0,60)" PE d40 ... řad 1 ... 2 ks</t>
  </si>
  <si>
    <t xml:space="preserve">0,70*(0,60+0,60)" domovní přípojka splašková KT DN 150 ... 2ks </t>
  </si>
  <si>
    <t xml:space="preserve">1,38*(0,60+0,60)" domovní přípojka dešťová KT DN 150 ... 2ks </t>
  </si>
  <si>
    <t xml:space="preserve">asfaltový koberec  tl. 7 cm </t>
  </si>
  <si>
    <t>113154535</t>
  </si>
  <si>
    <t>Frézování živičného krytu tl 70 mm pruh š do 1 m pl přes 500 do 2000 m2</t>
  </si>
  <si>
    <t>892093641</t>
  </si>
  <si>
    <t xml:space="preserve">chodník  - asfalt ... odměřeno digitálně v pčíloze C.4</t>
  </si>
  <si>
    <t>91,00</t>
  </si>
  <si>
    <t>-77,588" kanalizační a vodovodní přípojky</t>
  </si>
  <si>
    <t>-1244098028</t>
  </si>
  <si>
    <t>41,408</t>
  </si>
  <si>
    <t>20,02</t>
  </si>
  <si>
    <t>-2046623205</t>
  </si>
  <si>
    <t>41,408*6</t>
  </si>
  <si>
    <t>20,02*10</t>
  </si>
  <si>
    <t>491538876</t>
  </si>
  <si>
    <t>59,269+2,159</t>
  </si>
  <si>
    <t>-1364960224</t>
  </si>
  <si>
    <t xml:space="preserve">6,80*1,10*0,10" domovní přípojka splašková KT DN 150 ... 2ks </t>
  </si>
  <si>
    <t xml:space="preserve">6,55*1,10*0,10" domovní přípojka dešťová KT DN 150 ... 2ks </t>
  </si>
  <si>
    <t xml:space="preserve">1,00*1,10*0,10" přepojení stávající přípojky od UV KT DN 150 ... 1ks </t>
  </si>
  <si>
    <t>49,50*1,10*0,10" PE d32 ... řad 1 ... 8 ks</t>
  </si>
  <si>
    <t>12,30*1,10*0,10" PE d40 ... řad 1 ... 2 ks</t>
  </si>
  <si>
    <t>Podkladní desky z betonu prostého tř. C 12/15 XO otevřený výkop</t>
  </si>
  <si>
    <t>-1436518645</t>
  </si>
  <si>
    <t>954148126</t>
  </si>
  <si>
    <t xml:space="preserve">6,80" domovní přípojka splašková KT DN 150 ... 2ks </t>
  </si>
  <si>
    <t xml:space="preserve">6,55" domovní přípojka dešťová KT DN 150 ... 2ks </t>
  </si>
  <si>
    <t xml:space="preserve">1,00" přepojení stávající přípojky od UV KT DN 150 ... 1ks </t>
  </si>
  <si>
    <t>-1797984085</t>
  </si>
  <si>
    <t>-342000351</t>
  </si>
  <si>
    <t>-642424760</t>
  </si>
  <si>
    <t>-190918825</t>
  </si>
  <si>
    <t>-42436034</t>
  </si>
  <si>
    <t>564851111</t>
  </si>
  <si>
    <t>Podklad ze štěrkodrtě ŠD plochy přes 100 m2 tl 150 mm</t>
  </si>
  <si>
    <t>537787947</t>
  </si>
  <si>
    <t xml:space="preserve">štěrkodrť 16/32 mm tl. 15 cm </t>
  </si>
  <si>
    <t>564201011</t>
  </si>
  <si>
    <t>Podklad nebo podsyp ze štěrkopísku ŠP plochy do 100 m2 tl 40 mm</t>
  </si>
  <si>
    <t>-62692266</t>
  </si>
  <si>
    <t>577165111</t>
  </si>
  <si>
    <t>Asfaltový beton vrstva obrusná ACO 16 (ABH) tl 70 mm š do 3 m z nemodifikovaného asfaltu</t>
  </si>
  <si>
    <t>-1163821658</t>
  </si>
  <si>
    <t xml:space="preserve">asfalt  ACL 16 - tl. 7 cm </t>
  </si>
  <si>
    <t>935932111R15</t>
  </si>
  <si>
    <t>Obnova - vytvarování žlábku z asfaltu v povrchu chodníku š. 15 cm</t>
  </si>
  <si>
    <t>1991414824</t>
  </si>
  <si>
    <t>8,00</t>
  </si>
  <si>
    <t>1272175163</t>
  </si>
  <si>
    <t>-176184475</t>
  </si>
  <si>
    <t>871161211</t>
  </si>
  <si>
    <t>Montáž potrubí z PE100 RC SDR 11 otevřený výkop svařovaných elektrotvarovkou d 32 x 3,0 mm</t>
  </si>
  <si>
    <t>-28788689</t>
  </si>
  <si>
    <t>49,50" PE d32 ... řad 1 ... 8 ks</t>
  </si>
  <si>
    <t>28613500</t>
  </si>
  <si>
    <t>potrubí vodovodní dvouvrstvé PE100 RC SDR11 32x3,0mm</t>
  </si>
  <si>
    <t>1526837542</t>
  </si>
  <si>
    <t>49,50*1,015" PE d32 ... řad 1 ... 8 ks</t>
  </si>
  <si>
    <t>871171211</t>
  </si>
  <si>
    <t>Montáž potrubí z PE100 RC SDR 11 otevřený výkop svařovaných elektrotvarovkou d 40 x 3,7 mm</t>
  </si>
  <si>
    <t>-1437371323</t>
  </si>
  <si>
    <t>12,30" PE d40 ... řad 1 ... 2 ks</t>
  </si>
  <si>
    <t>28613501</t>
  </si>
  <si>
    <t>potrubí vodovodní dvouvrstvé PE100 RC SDR11 40x3,7mm</t>
  </si>
  <si>
    <t>-1834610196</t>
  </si>
  <si>
    <t>12,30*1,015" PE d40 ... řad 1 ... 2 ks</t>
  </si>
  <si>
    <t>877171311</t>
  </si>
  <si>
    <t>Montáž přechodů s kovovým vnějším závitem d 32x1" spojovaných lisováním na plastovém potrubí</t>
  </si>
  <si>
    <t>-119278706</t>
  </si>
  <si>
    <t>8,00" PE d32 ... řad 1 ... 8 ks</t>
  </si>
  <si>
    <t>31611112</t>
  </si>
  <si>
    <t>spojka - přechodka pro PE potrubí d 32x1" s vnitřním</t>
  </si>
  <si>
    <t>1112459141</t>
  </si>
  <si>
    <t>877181311</t>
  </si>
  <si>
    <t>Montáž přechodů s kovovým vnějším závitem d 40x5/4" spojovaných lisováním na plastovém potrubí</t>
  </si>
  <si>
    <t>-1331716446</t>
  </si>
  <si>
    <t>2,00" PE d40 ... řad 1 ... 2 ks</t>
  </si>
  <si>
    <t>31611113</t>
  </si>
  <si>
    <t>spojka - přechodka pro PE potrubí d 40x1 1/4" s vnitřním</t>
  </si>
  <si>
    <t>-1980213163</t>
  </si>
  <si>
    <t>877162001</t>
  </si>
  <si>
    <t>Montáž svěrných spojek na vodovodním potrubí z trub d 32</t>
  </si>
  <si>
    <t>-1314608796</t>
  </si>
  <si>
    <t>63126202</t>
  </si>
  <si>
    <t>spojka svěrná kompozitní přímá pro PE potrubí d32</t>
  </si>
  <si>
    <t>1973424762</t>
  </si>
  <si>
    <t>877172001</t>
  </si>
  <si>
    <t>Montáž svěrných spojek na vodovodním potrubí z trub d 40</t>
  </si>
  <si>
    <t>800728812</t>
  </si>
  <si>
    <t>63126203</t>
  </si>
  <si>
    <t>spojka svěrná kompozitní přímá pro PE potrubí d40</t>
  </si>
  <si>
    <t>1311295454</t>
  </si>
  <si>
    <t>891269111</t>
  </si>
  <si>
    <t>Montáž navrtávacích pasů na potrubí z jakýchkoli trub DN 100</t>
  </si>
  <si>
    <t>1238787519</t>
  </si>
  <si>
    <t>42273448</t>
  </si>
  <si>
    <t>pás navrtávací z tvárné litiny DN 100, univerzální, se závitovým výstupem 1"</t>
  </si>
  <si>
    <t>1996931166</t>
  </si>
  <si>
    <t>42273449</t>
  </si>
  <si>
    <t>pás navrtávací z tvárné litiny DN 100, univerzální, se závitovým výstupem 5/4"</t>
  </si>
  <si>
    <t>-1398090982</t>
  </si>
  <si>
    <t>891161321</t>
  </si>
  <si>
    <t>Montáž vodovodních šoupátek domovní přípojky se závitovými konci PN16 otevřený výkop G 1"</t>
  </si>
  <si>
    <t>1324241531</t>
  </si>
  <si>
    <t>42221551</t>
  </si>
  <si>
    <t>šoupátko domovní přípojky litinové vnitřní/vnitřní závit PN16 1"x1"</t>
  </si>
  <si>
    <t>158802018</t>
  </si>
  <si>
    <t>891171321</t>
  </si>
  <si>
    <t>Montáž vodovodních šoupátek domovní přípojky se závitovými konci PN16 otevřený výkop G 5/4"</t>
  </si>
  <si>
    <t>-243171745</t>
  </si>
  <si>
    <t>42221552</t>
  </si>
  <si>
    <t>šoupátko domovní přípojky litinové vnitřní/vnitřní závit PN16 5/4"x5/4"</t>
  </si>
  <si>
    <t>-1212319968</t>
  </si>
  <si>
    <t>42291043</t>
  </si>
  <si>
    <t>souprava zemní pro domovní šoupátka 3/4"-2" Rd 1,0-1,6m</t>
  </si>
  <si>
    <t>1522080270</t>
  </si>
  <si>
    <t>892233122</t>
  </si>
  <si>
    <t>Proplach a dezinfekce vodovodního potrubí DN od 40 do 70</t>
  </si>
  <si>
    <t>1512918386</t>
  </si>
  <si>
    <t>892241111</t>
  </si>
  <si>
    <t>Tlaková zkouška vodou potrubí DN do 80</t>
  </si>
  <si>
    <t>1531166836</t>
  </si>
  <si>
    <t>899401111</t>
  </si>
  <si>
    <t>Osazení poklopů uličních litinových ventilových</t>
  </si>
  <si>
    <t>1310952064</t>
  </si>
  <si>
    <t>42291402</t>
  </si>
  <si>
    <t>poklop litinový ventilový</t>
  </si>
  <si>
    <t>802789702</t>
  </si>
  <si>
    <t>42210051</t>
  </si>
  <si>
    <t>deska podkladová uličního poklopu litinového ventilového</t>
  </si>
  <si>
    <t>-443695627</t>
  </si>
  <si>
    <t>1581822947</t>
  </si>
  <si>
    <t>13718843</t>
  </si>
  <si>
    <t>-119704784</t>
  </si>
  <si>
    <t>831312121</t>
  </si>
  <si>
    <t>Montáž potrubí z trub kameninových hrdlových s integrovaným těsněním výkop sklon do 20 % DN 150</t>
  </si>
  <si>
    <t>-1646465499</t>
  </si>
  <si>
    <t>59710675</t>
  </si>
  <si>
    <t>trouba kameninová glazovaná DN 150 dl 1,50m spojovací systém F</t>
  </si>
  <si>
    <t>202810741</t>
  </si>
  <si>
    <t xml:space="preserve">6,80*1,015" domovní přípojka splašková KT DN 150 ... 2ks </t>
  </si>
  <si>
    <t xml:space="preserve">6,55*1,015" domovní přípojka dešťová KT DN 150 ... 2ks </t>
  </si>
  <si>
    <t xml:space="preserve">1,00*1,015" přepojení stávající přípojky od UV KT DN 150 ... 1ks </t>
  </si>
  <si>
    <t>837312221</t>
  </si>
  <si>
    <t>Montáž kameninových tvarovek jednoosých s integrovaným těsněním otevřený výkop DN 150</t>
  </si>
  <si>
    <t>-1107886374</t>
  </si>
  <si>
    <t xml:space="preserve">2,00*2" domovní přípojka splašková KT DN 150 ... 2ks </t>
  </si>
  <si>
    <t xml:space="preserve">2,00*2" domovní přípojka dešťová KT DN 150 ... 2ks </t>
  </si>
  <si>
    <t>59710964</t>
  </si>
  <si>
    <t>koleno kameninové glazované DN 150 30° spojovací systém F</t>
  </si>
  <si>
    <t>-1183012844</t>
  </si>
  <si>
    <t xml:space="preserve">2,00*1,015" domovní přípojka splašková KT DN 150 ... 2ks </t>
  </si>
  <si>
    <t xml:space="preserve">2,00*1,015" domovní přípojka dešťová KT DN 150 ... 2ks </t>
  </si>
  <si>
    <t>59710984</t>
  </si>
  <si>
    <t>koleno kameninové glazované DN 150 45° spojovací systém F</t>
  </si>
  <si>
    <t>2030085806</t>
  </si>
  <si>
    <t>831312193</t>
  </si>
  <si>
    <t>Příplatek k montáži kameninového potrubí za napojení dvou dříků trub pomocí převlečné manžety DN 150</t>
  </si>
  <si>
    <t>1157751181</t>
  </si>
  <si>
    <t xml:space="preserve">přepojení stávající přípojky od UV KT DN 150 ... 1ks </t>
  </si>
  <si>
    <t>892351111</t>
  </si>
  <si>
    <t>Tlaková zkouška vodou potrubí DN 150 nebo 200</t>
  </si>
  <si>
    <t>-1648378705</t>
  </si>
  <si>
    <t>Utěsnění přípojek do DN 200 při zkouškách těsnosti kanalizace vodou</t>
  </si>
  <si>
    <t>-365539131</t>
  </si>
  <si>
    <t xml:space="preserve">2,00" domovní přípojka splašková KT DN 150 ... 2ks </t>
  </si>
  <si>
    <t xml:space="preserve">2,00" domovní přípojka dešťová KT DN 150 ... 2ks </t>
  </si>
  <si>
    <t>892353122R</t>
  </si>
  <si>
    <t>Čištění kanalizační stoky DN 200</t>
  </si>
  <si>
    <t>-750381601</t>
  </si>
  <si>
    <t>899623141</t>
  </si>
  <si>
    <t>Obetonování potrubí nebo zdiva stok betonem prostým tř. C 12/15 v otevřeném výkopu</t>
  </si>
  <si>
    <t>1185366759</t>
  </si>
  <si>
    <t xml:space="preserve">6,80*1,10*(0,186+0,10)" domovní přípojka splašková KT DN 150 ... 2ks </t>
  </si>
  <si>
    <t xml:space="preserve">6,55*1,10*(0,186+0,10)" domovní přípojka dešťová KT DN 150 ... 2ks </t>
  </si>
  <si>
    <t xml:space="preserve">1,00*1,10*(0,186+0,10)" přepojení stávající přípojky od UV KT DN 150 ... 1ks </t>
  </si>
  <si>
    <t>odpočet podkladků pod KT trouby</t>
  </si>
  <si>
    <t xml:space="preserve">-3,14*0,093*0,093*6,80" domovní přípojka splašková KT DN 150 ... 2ks </t>
  </si>
  <si>
    <t xml:space="preserve">-3,14*0,093*0,093*6,55" domovní přípojka dešťová KT DN 150 ... 2ks </t>
  </si>
  <si>
    <t xml:space="preserve">-3,14*0,093*0,093*1,00" přepojení stávající přípojky od UV KT DN 150 ... 1ks </t>
  </si>
  <si>
    <t>919735112</t>
  </si>
  <si>
    <t>Řezání stávajícího živičného krytu hl přes 50 do 100 mm</t>
  </si>
  <si>
    <t>62558602</t>
  </si>
  <si>
    <t>26,36*2" PE d32 ... řad 1 ... 8 ks</t>
  </si>
  <si>
    <t>8,01*2" PE d40 ... řad 1 ... 2 ks</t>
  </si>
  <si>
    <t xml:space="preserve">6,10*2" domovní přípojka splašková KT DN 150 ... 2ks </t>
  </si>
  <si>
    <t xml:space="preserve">5,17*2" domovní přípojka dešťová KT DN 150 ... 2ks </t>
  </si>
  <si>
    <t>1941690754</t>
  </si>
  <si>
    <t>23,14*2" PE d32 ... řad 1 ... 8 ks</t>
  </si>
  <si>
    <t>4,29*2" PE d40 ... řad 1 ... 2 ks</t>
  </si>
  <si>
    <t xml:space="preserve">0,70*2" domovní přípojka splašková KT DN 150 ... 2ks </t>
  </si>
  <si>
    <t xml:space="preserve">1,38*2" domovní přípojka dešťová KT DN 150 ... 2ks </t>
  </si>
  <si>
    <t>90</t>
  </si>
  <si>
    <t>-890396761</t>
  </si>
  <si>
    <t>143,00" chodník</t>
  </si>
  <si>
    <t>871211811</t>
  </si>
  <si>
    <t>Bourání stávajícího potrubí z polyetylenu D do 50 mm</t>
  </si>
  <si>
    <t>-171768024</t>
  </si>
  <si>
    <t>12,30" PE d50 ... řad 1 ... 2 ks</t>
  </si>
  <si>
    <t>92</t>
  </si>
  <si>
    <t>810351811</t>
  </si>
  <si>
    <t>Bourání stávajícího potrubí z betonu DN do 200</t>
  </si>
  <si>
    <t>1874349432</t>
  </si>
  <si>
    <t>16,80"DN 150 ... stoka A</t>
  </si>
  <si>
    <t>891181811</t>
  </si>
  <si>
    <t>Demontáž vodovodních šoupátek přípojkových otevřený výkop</t>
  </si>
  <si>
    <t>232639510</t>
  </si>
  <si>
    <t>8,00" DN25 ... řad 1 ... 8 ks</t>
  </si>
  <si>
    <t>2,00" DN40 ... řad 1 ... 2 ks</t>
  </si>
  <si>
    <t>94</t>
  </si>
  <si>
    <t>877261924R</t>
  </si>
  <si>
    <t>Demontáž navrtávacích T-kusů na vodovodním potrubí z TLT trub DN 100</t>
  </si>
  <si>
    <t>-1865827265</t>
  </si>
  <si>
    <t>8,00" navrtávací pas DN25 ... řad 1 ... 8 ks</t>
  </si>
  <si>
    <t>2,00" navrtávací pas DN40 ... řad 1 ... 2 ks</t>
  </si>
  <si>
    <t>95</t>
  </si>
  <si>
    <t>1446894583</t>
  </si>
  <si>
    <t>8,00" poklop šoupátkový ... řad 1 ... 8 ks</t>
  </si>
  <si>
    <t>2,00" poklop šoupátkový ... řad 1 ... 2 ks</t>
  </si>
  <si>
    <t>45227122</t>
  </si>
  <si>
    <t>97</t>
  </si>
  <si>
    <t>2098644790</t>
  </si>
  <si>
    <t>3,024+0,679</t>
  </si>
  <si>
    <t>98</t>
  </si>
  <si>
    <t>-1754376417</t>
  </si>
  <si>
    <t>3,703*10</t>
  </si>
  <si>
    <t>99</t>
  </si>
  <si>
    <t>-1720222931</t>
  </si>
  <si>
    <t>3,024" betonové potrubí</t>
  </si>
  <si>
    <t>100</t>
  </si>
  <si>
    <t>-1961842117</t>
  </si>
  <si>
    <t>0,043" PE potrubí</t>
  </si>
  <si>
    <t>0,077" šoupátka</t>
  </si>
  <si>
    <t>0,059" navrtávací pasy</t>
  </si>
  <si>
    <t>0,50" poklopy</t>
  </si>
  <si>
    <t>101</t>
  </si>
  <si>
    <t>-1168931067</t>
  </si>
  <si>
    <t>102</t>
  </si>
  <si>
    <t>-2033651446</t>
  </si>
  <si>
    <t>SO-99 - Vedlejší a ostatní náklady</t>
  </si>
  <si>
    <t>VRN - Vedlejší a ostaní rozpočtové náklady</t>
  </si>
  <si>
    <t xml:space="preserve">    VN - Vedlejší náklady</t>
  </si>
  <si>
    <t xml:space="preserve">    ON - Ostatní náklady</t>
  </si>
  <si>
    <t>VRN</t>
  </si>
  <si>
    <t>Vedlejší a ostaní rozpočtové náklady</t>
  </si>
  <si>
    <t>VN</t>
  </si>
  <si>
    <t>Vedlejší náklady</t>
  </si>
  <si>
    <t>2.01</t>
  </si>
  <si>
    <t xml:space="preserve">Vytýčení stavby  stavby a inženýrských sítí </t>
  </si>
  <si>
    <t>soubor</t>
  </si>
  <si>
    <t>1024</t>
  </si>
  <si>
    <t>963677051</t>
  </si>
  <si>
    <t xml:space="preserve">Poznámka k položce:_x000d_
Veškeré vytyčovací práce pro realizaci předmětného díla, náklady na zajištění výchozích vytyčovacích údajů_x000d_
_x000d_
_x000d_
</t>
  </si>
  <si>
    <t>2.02</t>
  </si>
  <si>
    <t>Zařízení staveniště</t>
  </si>
  <si>
    <t>1038218279</t>
  </si>
  <si>
    <t xml:space="preserve">Poznámka k položce:_x000d_
Veškeré náklady spojené s vybudováním, provozem a odstraněním zařízení staveniště._x000d_
_x000d_
</t>
  </si>
  <si>
    <t>ON</t>
  </si>
  <si>
    <t>Ostatní náklady</t>
  </si>
  <si>
    <t>3.01</t>
  </si>
  <si>
    <t>Dopracování realizační dokumentace</t>
  </si>
  <si>
    <t>-1987262837</t>
  </si>
  <si>
    <t>3.02</t>
  </si>
  <si>
    <t xml:space="preserve">Náhradní transport odpadních vod a provizorní propojení a čerpání při rekonstrukcích </t>
  </si>
  <si>
    <t>1427293533</t>
  </si>
  <si>
    <t>3.03</t>
  </si>
  <si>
    <t xml:space="preserve">Provizorní zařízení po dobu rekonstrukce vodovodu, odstávky a náhradní zásobování vodou  </t>
  </si>
  <si>
    <t>1254364655</t>
  </si>
  <si>
    <t>3.04</t>
  </si>
  <si>
    <t xml:space="preserve">Pasportizace objektů    </t>
  </si>
  <si>
    <t>1221352583</t>
  </si>
  <si>
    <t xml:space="preserve">Poznámka k položce:_x000d_
_x000d_
_x000d_
</t>
  </si>
  <si>
    <t>3.05</t>
  </si>
  <si>
    <t xml:space="preserve">Dokumentace skutečného provedení  </t>
  </si>
  <si>
    <t>-1679784014</t>
  </si>
  <si>
    <t xml:space="preserve">Poznámka k položce:_x000d_
Náklady na vyhotovení dokumentace skutečného provedení stavby a její předání objednateli v požadované formě a požadovaném počtu._x000d_
_x000d_
</t>
  </si>
  <si>
    <t>3.06</t>
  </si>
  <si>
    <t xml:space="preserve">Dopravně inženýrské opatření  </t>
  </si>
  <si>
    <t>1697579521</t>
  </si>
  <si>
    <t>3.07</t>
  </si>
  <si>
    <t xml:space="preserve">Vyšetření vzorku vody akreditovanou laboratoří </t>
  </si>
  <si>
    <t>-1767312412</t>
  </si>
  <si>
    <t>3.08</t>
  </si>
  <si>
    <t xml:space="preserve">Náklady spojené s objízdnými trasami MHD </t>
  </si>
  <si>
    <t>-2013864474</t>
  </si>
  <si>
    <t>3.09</t>
  </si>
  <si>
    <t xml:space="preserve">Hutnící zkoušky  </t>
  </si>
  <si>
    <t>1179934663</t>
  </si>
  <si>
    <t>3.10</t>
  </si>
  <si>
    <t xml:space="preserve">Plnění požadavků uvedených článku III. odst. 3.1 Smlouvy o dílo        </t>
  </si>
  <si>
    <t>2072642114</t>
  </si>
  <si>
    <t>3.11</t>
  </si>
  <si>
    <t xml:space="preserve">Bankovní záruky a pojištění      </t>
  </si>
  <si>
    <t>1165525148</t>
  </si>
  <si>
    <t>3.12</t>
  </si>
  <si>
    <t xml:space="preserve">Doklady požadované k předání a převzetí díla  </t>
  </si>
  <si>
    <t>-469882151</t>
  </si>
  <si>
    <t>3.13</t>
  </si>
  <si>
    <t xml:space="preserve">Zajištění kontejnerů pro směsný odpad        </t>
  </si>
  <si>
    <t>738052491</t>
  </si>
  <si>
    <t>3.14</t>
  </si>
  <si>
    <t xml:space="preserve">Geodetické zaměření skutečného provedení </t>
  </si>
  <si>
    <t>722438814</t>
  </si>
  <si>
    <t>SEZNAM FIGUR</t>
  </si>
  <si>
    <t>Výměra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</si>
</sst>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0000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12" fillId="0" borderId="21" xfId="0" applyFont="1" applyBorder="1" applyAlignment="1" applyProtection="1">
      <alignment vertical="center"/>
    </xf>
    <xf numFmtId="0" fontId="39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29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35</v>
      </c>
      <c r="AO17" s="23"/>
      <c r="AP17" s="23"/>
      <c r="AQ17" s="23"/>
      <c r="AR17" s="21"/>
      <c r="BE17" s="32"/>
      <c r="BS17" s="18" t="s">
        <v>36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36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40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41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42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43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44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45</v>
      </c>
      <c r="E29" s="48"/>
      <c r="F29" s="33" t="s">
        <v>46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47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48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49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50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51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52</v>
      </c>
      <c r="U35" s="55"/>
      <c r="V35" s="55"/>
      <c r="W35" s="55"/>
      <c r="X35" s="57" t="s">
        <v>53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55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56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57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56</v>
      </c>
      <c r="AI60" s="43"/>
      <c r="AJ60" s="43"/>
      <c r="AK60" s="43"/>
      <c r="AL60" s="43"/>
      <c r="AM60" s="65" t="s">
        <v>57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58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59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56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57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56</v>
      </c>
      <c r="AI75" s="43"/>
      <c r="AJ75" s="43"/>
      <c r="AK75" s="43"/>
      <c r="AL75" s="43"/>
      <c r="AM75" s="65" t="s">
        <v>57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60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1658224-18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Tábor, ul. Soběslavská – oprava vodovodu a kanalizace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Tábor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28. 3. 2025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25.6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Vodárenská společnost Táborsko s.r.o.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Aquaprocon s.r.o., Divize Praha</v>
      </c>
      <c r="AN89" s="72"/>
      <c r="AO89" s="72"/>
      <c r="AP89" s="72"/>
      <c r="AQ89" s="41"/>
      <c r="AR89" s="45"/>
      <c r="AS89" s="82" t="s">
        <v>61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37</v>
      </c>
      <c r="AJ90" s="41"/>
      <c r="AK90" s="41"/>
      <c r="AL90" s="41"/>
      <c r="AM90" s="81" t="str">
        <f>IF(E20="","",E20)</f>
        <v>Jaroslav Pelnář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62</v>
      </c>
      <c r="D92" s="95"/>
      <c r="E92" s="95"/>
      <c r="F92" s="95"/>
      <c r="G92" s="95"/>
      <c r="H92" s="96"/>
      <c r="I92" s="97" t="s">
        <v>63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64</v>
      </c>
      <c r="AH92" s="95"/>
      <c r="AI92" s="95"/>
      <c r="AJ92" s="95"/>
      <c r="AK92" s="95"/>
      <c r="AL92" s="95"/>
      <c r="AM92" s="95"/>
      <c r="AN92" s="97" t="s">
        <v>65</v>
      </c>
      <c r="AO92" s="95"/>
      <c r="AP92" s="99"/>
      <c r="AQ92" s="100" t="s">
        <v>66</v>
      </c>
      <c r="AR92" s="45"/>
      <c r="AS92" s="101" t="s">
        <v>67</v>
      </c>
      <c r="AT92" s="102" t="s">
        <v>68</v>
      </c>
      <c r="AU92" s="102" t="s">
        <v>69</v>
      </c>
      <c r="AV92" s="102" t="s">
        <v>70</v>
      </c>
      <c r="AW92" s="102" t="s">
        <v>71</v>
      </c>
      <c r="AX92" s="102" t="s">
        <v>72</v>
      </c>
      <c r="AY92" s="102" t="s">
        <v>73</v>
      </c>
      <c r="AZ92" s="102" t="s">
        <v>74</v>
      </c>
      <c r="BA92" s="102" t="s">
        <v>75</v>
      </c>
      <c r="BB92" s="102" t="s">
        <v>76</v>
      </c>
      <c r="BC92" s="102" t="s">
        <v>77</v>
      </c>
      <c r="BD92" s="103" t="s">
        <v>78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79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ROUND(SUM(AG95:AG98),2)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ROUND(SUM(AS95:AS98),2)</f>
        <v>0</v>
      </c>
      <c r="AT94" s="115">
        <f>ROUND(SUM(AV94:AW94),2)</f>
        <v>0</v>
      </c>
      <c r="AU94" s="116">
        <f>ROUND(SUM(AU95:AU98),5)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ROUND(SUM(AZ95:AZ98),2)</f>
        <v>0</v>
      </c>
      <c r="BA94" s="115">
        <f>ROUND(SUM(BA95:BA98),2)</f>
        <v>0</v>
      </c>
      <c r="BB94" s="115">
        <f>ROUND(SUM(BB95:BB98),2)</f>
        <v>0</v>
      </c>
      <c r="BC94" s="115">
        <f>ROUND(SUM(BC95:BC98),2)</f>
        <v>0</v>
      </c>
      <c r="BD94" s="117">
        <f>ROUND(SUM(BD95:BD98),2)</f>
        <v>0</v>
      </c>
      <c r="BE94" s="6"/>
      <c r="BS94" s="118" t="s">
        <v>80</v>
      </c>
      <c r="BT94" s="118" t="s">
        <v>81</v>
      </c>
      <c r="BU94" s="119" t="s">
        <v>82</v>
      </c>
      <c r="BV94" s="118" t="s">
        <v>83</v>
      </c>
      <c r="BW94" s="118" t="s">
        <v>5</v>
      </c>
      <c r="BX94" s="118" t="s">
        <v>84</v>
      </c>
      <c r="CL94" s="118" t="s">
        <v>1</v>
      </c>
    </row>
    <row r="95" s="7" customFormat="1" ht="16.5" customHeight="1">
      <c r="A95" s="120" t="s">
        <v>85</v>
      </c>
      <c r="B95" s="121"/>
      <c r="C95" s="122"/>
      <c r="D95" s="123" t="s">
        <v>86</v>
      </c>
      <c r="E95" s="123"/>
      <c r="F95" s="123"/>
      <c r="G95" s="123"/>
      <c r="H95" s="123"/>
      <c r="I95" s="124"/>
      <c r="J95" s="123" t="s">
        <v>87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'SO-01 - Kanalizační stoky'!J30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88</v>
      </c>
      <c r="AR95" s="127"/>
      <c r="AS95" s="128">
        <v>0</v>
      </c>
      <c r="AT95" s="129">
        <f>ROUND(SUM(AV95:AW95),2)</f>
        <v>0</v>
      </c>
      <c r="AU95" s="130">
        <f>'SO-01 - Kanalizační stoky'!P130</f>
        <v>0</v>
      </c>
      <c r="AV95" s="129">
        <f>'SO-01 - Kanalizační stoky'!J33</f>
        <v>0</v>
      </c>
      <c r="AW95" s="129">
        <f>'SO-01 - Kanalizační stoky'!J34</f>
        <v>0</v>
      </c>
      <c r="AX95" s="129">
        <f>'SO-01 - Kanalizační stoky'!J35</f>
        <v>0</v>
      </c>
      <c r="AY95" s="129">
        <f>'SO-01 - Kanalizační stoky'!J36</f>
        <v>0</v>
      </c>
      <c r="AZ95" s="129">
        <f>'SO-01 - Kanalizační stoky'!F33</f>
        <v>0</v>
      </c>
      <c r="BA95" s="129">
        <f>'SO-01 - Kanalizační stoky'!F34</f>
        <v>0</v>
      </c>
      <c r="BB95" s="129">
        <f>'SO-01 - Kanalizační stoky'!F35</f>
        <v>0</v>
      </c>
      <c r="BC95" s="129">
        <f>'SO-01 - Kanalizační stoky'!F36</f>
        <v>0</v>
      </c>
      <c r="BD95" s="131">
        <f>'SO-01 - Kanalizační stoky'!F37</f>
        <v>0</v>
      </c>
      <c r="BE95" s="7"/>
      <c r="BT95" s="132" t="s">
        <v>89</v>
      </c>
      <c r="BV95" s="132" t="s">
        <v>83</v>
      </c>
      <c r="BW95" s="132" t="s">
        <v>90</v>
      </c>
      <c r="BX95" s="132" t="s">
        <v>5</v>
      </c>
      <c r="CL95" s="132" t="s">
        <v>1</v>
      </c>
      <c r="CM95" s="132" t="s">
        <v>91</v>
      </c>
    </row>
    <row r="96" s="7" customFormat="1" ht="16.5" customHeight="1">
      <c r="A96" s="120" t="s">
        <v>85</v>
      </c>
      <c r="B96" s="121"/>
      <c r="C96" s="122"/>
      <c r="D96" s="123" t="s">
        <v>92</v>
      </c>
      <c r="E96" s="123"/>
      <c r="F96" s="123"/>
      <c r="G96" s="123"/>
      <c r="H96" s="123"/>
      <c r="I96" s="124"/>
      <c r="J96" s="123" t="s">
        <v>93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'SO-02 - Vodovodní řady'!J30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88</v>
      </c>
      <c r="AR96" s="127"/>
      <c r="AS96" s="128">
        <v>0</v>
      </c>
      <c r="AT96" s="129">
        <f>ROUND(SUM(AV96:AW96),2)</f>
        <v>0</v>
      </c>
      <c r="AU96" s="130">
        <f>'SO-02 - Vodovodní řady'!P128</f>
        <v>0</v>
      </c>
      <c r="AV96" s="129">
        <f>'SO-02 - Vodovodní řady'!J33</f>
        <v>0</v>
      </c>
      <c r="AW96" s="129">
        <f>'SO-02 - Vodovodní řady'!J34</f>
        <v>0</v>
      </c>
      <c r="AX96" s="129">
        <f>'SO-02 - Vodovodní řady'!J35</f>
        <v>0</v>
      </c>
      <c r="AY96" s="129">
        <f>'SO-02 - Vodovodní řady'!J36</f>
        <v>0</v>
      </c>
      <c r="AZ96" s="129">
        <f>'SO-02 - Vodovodní řady'!F33</f>
        <v>0</v>
      </c>
      <c r="BA96" s="129">
        <f>'SO-02 - Vodovodní řady'!F34</f>
        <v>0</v>
      </c>
      <c r="BB96" s="129">
        <f>'SO-02 - Vodovodní řady'!F35</f>
        <v>0</v>
      </c>
      <c r="BC96" s="129">
        <f>'SO-02 - Vodovodní řady'!F36</f>
        <v>0</v>
      </c>
      <c r="BD96" s="131">
        <f>'SO-02 - Vodovodní řady'!F37</f>
        <v>0</v>
      </c>
      <c r="BE96" s="7"/>
      <c r="BT96" s="132" t="s">
        <v>89</v>
      </c>
      <c r="BV96" s="132" t="s">
        <v>83</v>
      </c>
      <c r="BW96" s="132" t="s">
        <v>94</v>
      </c>
      <c r="BX96" s="132" t="s">
        <v>5</v>
      </c>
      <c r="CL96" s="132" t="s">
        <v>1</v>
      </c>
      <c r="CM96" s="132" t="s">
        <v>91</v>
      </c>
    </row>
    <row r="97" s="7" customFormat="1" ht="16.5" customHeight="1">
      <c r="A97" s="120" t="s">
        <v>85</v>
      </c>
      <c r="B97" s="121"/>
      <c r="C97" s="122"/>
      <c r="D97" s="123" t="s">
        <v>95</v>
      </c>
      <c r="E97" s="123"/>
      <c r="F97" s="123"/>
      <c r="G97" s="123"/>
      <c r="H97" s="123"/>
      <c r="I97" s="124"/>
      <c r="J97" s="123" t="s">
        <v>96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'SO-03 - Vodovodní a kanal...'!J30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88</v>
      </c>
      <c r="AR97" s="127"/>
      <c r="AS97" s="128">
        <v>0</v>
      </c>
      <c r="AT97" s="129">
        <f>ROUND(SUM(AV97:AW97),2)</f>
        <v>0</v>
      </c>
      <c r="AU97" s="130">
        <f>'SO-03 - Vodovodní a kanal...'!P128</f>
        <v>0</v>
      </c>
      <c r="AV97" s="129">
        <f>'SO-03 - Vodovodní a kanal...'!J33</f>
        <v>0</v>
      </c>
      <c r="AW97" s="129">
        <f>'SO-03 - Vodovodní a kanal...'!J34</f>
        <v>0</v>
      </c>
      <c r="AX97" s="129">
        <f>'SO-03 - Vodovodní a kanal...'!J35</f>
        <v>0</v>
      </c>
      <c r="AY97" s="129">
        <f>'SO-03 - Vodovodní a kanal...'!J36</f>
        <v>0</v>
      </c>
      <c r="AZ97" s="129">
        <f>'SO-03 - Vodovodní a kanal...'!F33</f>
        <v>0</v>
      </c>
      <c r="BA97" s="129">
        <f>'SO-03 - Vodovodní a kanal...'!F34</f>
        <v>0</v>
      </c>
      <c r="BB97" s="129">
        <f>'SO-03 - Vodovodní a kanal...'!F35</f>
        <v>0</v>
      </c>
      <c r="BC97" s="129">
        <f>'SO-03 - Vodovodní a kanal...'!F36</f>
        <v>0</v>
      </c>
      <c r="BD97" s="131">
        <f>'SO-03 - Vodovodní a kanal...'!F37</f>
        <v>0</v>
      </c>
      <c r="BE97" s="7"/>
      <c r="BT97" s="132" t="s">
        <v>89</v>
      </c>
      <c r="BV97" s="132" t="s">
        <v>83</v>
      </c>
      <c r="BW97" s="132" t="s">
        <v>97</v>
      </c>
      <c r="BX97" s="132" t="s">
        <v>5</v>
      </c>
      <c r="CL97" s="132" t="s">
        <v>1</v>
      </c>
      <c r="CM97" s="132" t="s">
        <v>91</v>
      </c>
    </row>
    <row r="98" s="7" customFormat="1" ht="16.5" customHeight="1">
      <c r="A98" s="120" t="s">
        <v>85</v>
      </c>
      <c r="B98" s="121"/>
      <c r="C98" s="122"/>
      <c r="D98" s="123" t="s">
        <v>98</v>
      </c>
      <c r="E98" s="123"/>
      <c r="F98" s="123"/>
      <c r="G98" s="123"/>
      <c r="H98" s="123"/>
      <c r="I98" s="124"/>
      <c r="J98" s="123" t="s">
        <v>99</v>
      </c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5">
        <f>'SO-99 - Vedlejší a ostatn...'!J30</f>
        <v>0</v>
      </c>
      <c r="AH98" s="124"/>
      <c r="AI98" s="124"/>
      <c r="AJ98" s="124"/>
      <c r="AK98" s="124"/>
      <c r="AL98" s="124"/>
      <c r="AM98" s="124"/>
      <c r="AN98" s="125">
        <f>SUM(AG98,AT98)</f>
        <v>0</v>
      </c>
      <c r="AO98" s="124"/>
      <c r="AP98" s="124"/>
      <c r="AQ98" s="126" t="s">
        <v>100</v>
      </c>
      <c r="AR98" s="127"/>
      <c r="AS98" s="133">
        <v>0</v>
      </c>
      <c r="AT98" s="134">
        <f>ROUND(SUM(AV98:AW98),2)</f>
        <v>0</v>
      </c>
      <c r="AU98" s="135">
        <f>'SO-99 - Vedlejší a ostatn...'!P119</f>
        <v>0</v>
      </c>
      <c r="AV98" s="134">
        <f>'SO-99 - Vedlejší a ostatn...'!J33</f>
        <v>0</v>
      </c>
      <c r="AW98" s="134">
        <f>'SO-99 - Vedlejší a ostatn...'!J34</f>
        <v>0</v>
      </c>
      <c r="AX98" s="134">
        <f>'SO-99 - Vedlejší a ostatn...'!J35</f>
        <v>0</v>
      </c>
      <c r="AY98" s="134">
        <f>'SO-99 - Vedlejší a ostatn...'!J36</f>
        <v>0</v>
      </c>
      <c r="AZ98" s="134">
        <f>'SO-99 - Vedlejší a ostatn...'!F33</f>
        <v>0</v>
      </c>
      <c r="BA98" s="134">
        <f>'SO-99 - Vedlejší a ostatn...'!F34</f>
        <v>0</v>
      </c>
      <c r="BB98" s="134">
        <f>'SO-99 - Vedlejší a ostatn...'!F35</f>
        <v>0</v>
      </c>
      <c r="BC98" s="134">
        <f>'SO-99 - Vedlejší a ostatn...'!F36</f>
        <v>0</v>
      </c>
      <c r="BD98" s="136">
        <f>'SO-99 - Vedlejší a ostatn...'!F37</f>
        <v>0</v>
      </c>
      <c r="BE98" s="7"/>
      <c r="BT98" s="132" t="s">
        <v>89</v>
      </c>
      <c r="BV98" s="132" t="s">
        <v>83</v>
      </c>
      <c r="BW98" s="132" t="s">
        <v>101</v>
      </c>
      <c r="BX98" s="132" t="s">
        <v>5</v>
      </c>
      <c r="CL98" s="132" t="s">
        <v>1</v>
      </c>
      <c r="CM98" s="132" t="s">
        <v>91</v>
      </c>
    </row>
    <row r="99" s="2" customFormat="1" ht="30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45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</sheetData>
  <sheetProtection sheet="1" formatColumns="0" formatRows="0" objects="1" scenarios="1" spinCount="100000" saltValue="TVT97WlM4qpYRvsoDNKT9L6bmDi8ROCB88wuiN7zd7vn+JU85uSD0+UXwzKiqPXZyC4qts+DnKHsY0TZt1NUWQ==" hashValue="T0Kp5B3zkQeEmtRN7UYWgsZr1I02oeAXOoWKjeZclgszr5jd7nIVQVpSf+/ad4GKSYYYGbhEoLMwzpTF2+3v8g==" algorithmName="SHA-512" password="C71F"/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-01 - Kanalizační stoky'!C2" display="/"/>
    <hyperlink ref="A96" location="'SO-02 - Vodovodní řady'!C2" display="/"/>
    <hyperlink ref="A97" location="'SO-03 - Vodovodní a kanal...'!C2" display="/"/>
    <hyperlink ref="A98" location="'SO-99 - Vedlejší a ostat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91</v>
      </c>
    </row>
    <row r="4" s="1" customFormat="1" ht="24.96" customHeight="1">
      <c r="B4" s="21"/>
      <c r="D4" s="139" t="s">
        <v>102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Tábor, ul. Soběslavská – oprava vodovodu a kanalizace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104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28. 3. 2025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33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28</v>
      </c>
      <c r="J21" s="144" t="s">
        <v>35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37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38</v>
      </c>
      <c r="F24" s="39"/>
      <c r="G24" s="39"/>
      <c r="H24" s="39"/>
      <c r="I24" s="141" t="s">
        <v>28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39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41</v>
      </c>
      <c r="E30" s="39"/>
      <c r="F30" s="39"/>
      <c r="G30" s="39"/>
      <c r="H30" s="39"/>
      <c r="I30" s="39"/>
      <c r="J30" s="152">
        <f>ROUND(J130,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43</v>
      </c>
      <c r="G32" s="39"/>
      <c r="H32" s="39"/>
      <c r="I32" s="153" t="s">
        <v>42</v>
      </c>
      <c r="J32" s="153" t="s">
        <v>44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45</v>
      </c>
      <c r="E33" s="141" t="s">
        <v>46</v>
      </c>
      <c r="F33" s="155">
        <f>ROUND((SUM(BE130:BE742)),  2)</f>
        <v>0</v>
      </c>
      <c r="G33" s="39"/>
      <c r="H33" s="39"/>
      <c r="I33" s="156">
        <v>0.20999999999999999</v>
      </c>
      <c r="J33" s="155">
        <f>ROUND(((SUM(BE130:BE742))*I33),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47</v>
      </c>
      <c r="F34" s="155">
        <f>ROUND((SUM(BF130:BF742)),  2)</f>
        <v>0</v>
      </c>
      <c r="G34" s="39"/>
      <c r="H34" s="39"/>
      <c r="I34" s="156">
        <v>0.12</v>
      </c>
      <c r="J34" s="155">
        <f>ROUND(((SUM(BF130:BF742))*I34),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48</v>
      </c>
      <c r="F35" s="155">
        <f>ROUND((SUM(BG130:BG742)),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49</v>
      </c>
      <c r="F36" s="155">
        <f>ROUND((SUM(BH130:BH742)),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50</v>
      </c>
      <c r="F37" s="155">
        <f>ROUND((SUM(BI130:BI742)),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51</v>
      </c>
      <c r="E39" s="159"/>
      <c r="F39" s="159"/>
      <c r="G39" s="160" t="s">
        <v>52</v>
      </c>
      <c r="H39" s="161" t="s">
        <v>53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54</v>
      </c>
      <c r="E50" s="165"/>
      <c r="F50" s="165"/>
      <c r="G50" s="164" t="s">
        <v>55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56</v>
      </c>
      <c r="E61" s="167"/>
      <c r="F61" s="168" t="s">
        <v>57</v>
      </c>
      <c r="G61" s="166" t="s">
        <v>56</v>
      </c>
      <c r="H61" s="167"/>
      <c r="I61" s="167"/>
      <c r="J61" s="169" t="s">
        <v>57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58</v>
      </c>
      <c r="E65" s="170"/>
      <c r="F65" s="170"/>
      <c r="G65" s="164" t="s">
        <v>59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56</v>
      </c>
      <c r="E76" s="167"/>
      <c r="F76" s="168" t="s">
        <v>57</v>
      </c>
      <c r="G76" s="166" t="s">
        <v>56</v>
      </c>
      <c r="H76" s="167"/>
      <c r="I76" s="167"/>
      <c r="J76" s="169" t="s">
        <v>57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Tábor, ul. Soběslavská – oprava vodovodu a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SO-01 - Kanalizační stoky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Tábor</v>
      </c>
      <c r="G89" s="41"/>
      <c r="H89" s="41"/>
      <c r="I89" s="33" t="s">
        <v>22</v>
      </c>
      <c r="J89" s="80" t="str">
        <f>IF(J12="","",J12)</f>
        <v>28. 3. 2025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Vodárenská společnost Táborsko s.r.o.</v>
      </c>
      <c r="G91" s="41"/>
      <c r="H91" s="41"/>
      <c r="I91" s="33" t="s">
        <v>32</v>
      </c>
      <c r="J91" s="37" t="str">
        <f>E21</f>
        <v>Aquaprocon s.r.o., Divize Praha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37</v>
      </c>
      <c r="J92" s="37" t="str">
        <f>E24</f>
        <v>Jaroslav Pelnář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106</v>
      </c>
      <c r="D94" s="177"/>
      <c r="E94" s="177"/>
      <c r="F94" s="177"/>
      <c r="G94" s="177"/>
      <c r="H94" s="177"/>
      <c r="I94" s="177"/>
      <c r="J94" s="178" t="s">
        <v>107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108</v>
      </c>
      <c r="D96" s="41"/>
      <c r="E96" s="41"/>
      <c r="F96" s="41"/>
      <c r="G96" s="41"/>
      <c r="H96" s="41"/>
      <c r="I96" s="41"/>
      <c r="J96" s="111">
        <f>J130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s="9" customFormat="1" ht="24.96" customHeight="1">
      <c r="A97" s="9"/>
      <c r="B97" s="180"/>
      <c r="C97" s="181"/>
      <c r="D97" s="182" t="s">
        <v>110</v>
      </c>
      <c r="E97" s="183"/>
      <c r="F97" s="183"/>
      <c r="G97" s="183"/>
      <c r="H97" s="183"/>
      <c r="I97" s="183"/>
      <c r="J97" s="184">
        <f>J131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111</v>
      </c>
      <c r="E98" s="189"/>
      <c r="F98" s="189"/>
      <c r="G98" s="189"/>
      <c r="H98" s="189"/>
      <c r="I98" s="189"/>
      <c r="J98" s="190">
        <f>J132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6"/>
      <c r="C99" s="187"/>
      <c r="D99" s="188" t="s">
        <v>112</v>
      </c>
      <c r="E99" s="189"/>
      <c r="F99" s="189"/>
      <c r="G99" s="189"/>
      <c r="H99" s="189"/>
      <c r="I99" s="189"/>
      <c r="J99" s="190">
        <f>J319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6"/>
      <c r="C100" s="187"/>
      <c r="D100" s="188" t="s">
        <v>113</v>
      </c>
      <c r="E100" s="189"/>
      <c r="F100" s="189"/>
      <c r="G100" s="189"/>
      <c r="H100" s="189"/>
      <c r="I100" s="189"/>
      <c r="J100" s="190">
        <f>J372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114</v>
      </c>
      <c r="E101" s="189"/>
      <c r="F101" s="189"/>
      <c r="G101" s="189"/>
      <c r="H101" s="189"/>
      <c r="I101" s="189"/>
      <c r="J101" s="190">
        <f>J422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115</v>
      </c>
      <c r="E102" s="189"/>
      <c r="F102" s="189"/>
      <c r="G102" s="189"/>
      <c r="H102" s="189"/>
      <c r="I102" s="189"/>
      <c r="J102" s="190">
        <f>J455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116</v>
      </c>
      <c r="E103" s="189"/>
      <c r="F103" s="189"/>
      <c r="G103" s="189"/>
      <c r="H103" s="189"/>
      <c r="I103" s="189"/>
      <c r="J103" s="190">
        <f>J480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117</v>
      </c>
      <c r="E104" s="189"/>
      <c r="F104" s="189"/>
      <c r="G104" s="189"/>
      <c r="H104" s="189"/>
      <c r="I104" s="189"/>
      <c r="J104" s="190">
        <f>J564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86"/>
      <c r="C105" s="187"/>
      <c r="D105" s="188" t="s">
        <v>118</v>
      </c>
      <c r="E105" s="189"/>
      <c r="F105" s="189"/>
      <c r="G105" s="189"/>
      <c r="H105" s="189"/>
      <c r="I105" s="189"/>
      <c r="J105" s="190">
        <f>J673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86"/>
      <c r="C106" s="187"/>
      <c r="D106" s="188" t="s">
        <v>119</v>
      </c>
      <c r="E106" s="189"/>
      <c r="F106" s="189"/>
      <c r="G106" s="189"/>
      <c r="H106" s="189"/>
      <c r="I106" s="189"/>
      <c r="J106" s="190">
        <f>J684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86"/>
      <c r="C107" s="187"/>
      <c r="D107" s="188" t="s">
        <v>120</v>
      </c>
      <c r="E107" s="189"/>
      <c r="F107" s="189"/>
      <c r="G107" s="189"/>
      <c r="H107" s="189"/>
      <c r="I107" s="189"/>
      <c r="J107" s="190">
        <f>J689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121</v>
      </c>
      <c r="E108" s="189"/>
      <c r="F108" s="189"/>
      <c r="G108" s="189"/>
      <c r="H108" s="189"/>
      <c r="I108" s="189"/>
      <c r="J108" s="190">
        <f>J734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80"/>
      <c r="C109" s="181"/>
      <c r="D109" s="182" t="s">
        <v>122</v>
      </c>
      <c r="E109" s="183"/>
      <c r="F109" s="183"/>
      <c r="G109" s="183"/>
      <c r="H109" s="183"/>
      <c r="I109" s="183"/>
      <c r="J109" s="184">
        <f>J736</f>
        <v>0</v>
      </c>
      <c r="K109" s="181"/>
      <c r="L109" s="185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86"/>
      <c r="C110" s="187"/>
      <c r="D110" s="188" t="s">
        <v>123</v>
      </c>
      <c r="E110" s="189"/>
      <c r="F110" s="189"/>
      <c r="G110" s="189"/>
      <c r="H110" s="189"/>
      <c r="I110" s="189"/>
      <c r="J110" s="190">
        <f>J737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67"/>
      <c r="C112" s="68"/>
      <c r="D112" s="68"/>
      <c r="E112" s="68"/>
      <c r="F112" s="68"/>
      <c r="G112" s="68"/>
      <c r="H112" s="68"/>
      <c r="I112" s="68"/>
      <c r="J112" s="68"/>
      <c r="K112" s="68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6" s="2" customFormat="1" ht="6.96" customHeight="1">
      <c r="A116" s="39"/>
      <c r="B116" s="69"/>
      <c r="C116" s="70"/>
      <c r="D116" s="70"/>
      <c r="E116" s="70"/>
      <c r="F116" s="70"/>
      <c r="G116" s="70"/>
      <c r="H116" s="70"/>
      <c r="I116" s="70"/>
      <c r="J116" s="70"/>
      <c r="K116" s="70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24.96" customHeight="1">
      <c r="A117" s="39"/>
      <c r="B117" s="40"/>
      <c r="C117" s="24" t="s">
        <v>124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16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175" t="str">
        <f>E7</f>
        <v>Tábor, ul. Soběslavská – oprava vodovodu a kanalizace</v>
      </c>
      <c r="F120" s="33"/>
      <c r="G120" s="33"/>
      <c r="H120" s="33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103</v>
      </c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6.5" customHeight="1">
      <c r="A122" s="39"/>
      <c r="B122" s="40"/>
      <c r="C122" s="41"/>
      <c r="D122" s="41"/>
      <c r="E122" s="77" t="str">
        <f>E9</f>
        <v>SO-01 - Kanalizační stoky</v>
      </c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20</v>
      </c>
      <c r="D124" s="41"/>
      <c r="E124" s="41"/>
      <c r="F124" s="28" t="str">
        <f>F12</f>
        <v>Tábor</v>
      </c>
      <c r="G124" s="41"/>
      <c r="H124" s="41"/>
      <c r="I124" s="33" t="s">
        <v>22</v>
      </c>
      <c r="J124" s="80" t="str">
        <f>IF(J12="","",J12)</f>
        <v>28. 3. 2025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25.65" customHeight="1">
      <c r="A126" s="39"/>
      <c r="B126" s="40"/>
      <c r="C126" s="33" t="s">
        <v>24</v>
      </c>
      <c r="D126" s="41"/>
      <c r="E126" s="41"/>
      <c r="F126" s="28" t="str">
        <f>E15</f>
        <v>Vodárenská společnost Táborsko s.r.o.</v>
      </c>
      <c r="G126" s="41"/>
      <c r="H126" s="41"/>
      <c r="I126" s="33" t="s">
        <v>32</v>
      </c>
      <c r="J126" s="37" t="str">
        <f>E21</f>
        <v>Aquaprocon s.r.o., Divize Praha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5.15" customHeight="1">
      <c r="A127" s="39"/>
      <c r="B127" s="40"/>
      <c r="C127" s="33" t="s">
        <v>30</v>
      </c>
      <c r="D127" s="41"/>
      <c r="E127" s="41"/>
      <c r="F127" s="28" t="str">
        <f>IF(E18="","",E18)</f>
        <v>Vyplň údaj</v>
      </c>
      <c r="G127" s="41"/>
      <c r="H127" s="41"/>
      <c r="I127" s="33" t="s">
        <v>37</v>
      </c>
      <c r="J127" s="37" t="str">
        <f>E24</f>
        <v>Jaroslav Pelnář</v>
      </c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0.32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11" customFormat="1" ht="29.28" customHeight="1">
      <c r="A129" s="192"/>
      <c r="B129" s="193"/>
      <c r="C129" s="194" t="s">
        <v>125</v>
      </c>
      <c r="D129" s="195" t="s">
        <v>66</v>
      </c>
      <c r="E129" s="195" t="s">
        <v>62</v>
      </c>
      <c r="F129" s="195" t="s">
        <v>63</v>
      </c>
      <c r="G129" s="195" t="s">
        <v>126</v>
      </c>
      <c r="H129" s="195" t="s">
        <v>127</v>
      </c>
      <c r="I129" s="195" t="s">
        <v>128</v>
      </c>
      <c r="J129" s="195" t="s">
        <v>107</v>
      </c>
      <c r="K129" s="196" t="s">
        <v>129</v>
      </c>
      <c r="L129" s="197"/>
      <c r="M129" s="101" t="s">
        <v>1</v>
      </c>
      <c r="N129" s="102" t="s">
        <v>45</v>
      </c>
      <c r="O129" s="102" t="s">
        <v>130</v>
      </c>
      <c r="P129" s="102" t="s">
        <v>131</v>
      </c>
      <c r="Q129" s="102" t="s">
        <v>132</v>
      </c>
      <c r="R129" s="102" t="s">
        <v>133</v>
      </c>
      <c r="S129" s="102" t="s">
        <v>134</v>
      </c>
      <c r="T129" s="103" t="s">
        <v>135</v>
      </c>
      <c r="U129" s="192"/>
      <c r="V129" s="192"/>
      <c r="W129" s="192"/>
      <c r="X129" s="192"/>
      <c r="Y129" s="192"/>
      <c r="Z129" s="192"/>
      <c r="AA129" s="192"/>
      <c r="AB129" s="192"/>
      <c r="AC129" s="192"/>
      <c r="AD129" s="192"/>
      <c r="AE129" s="192"/>
    </row>
    <row r="130" s="2" customFormat="1" ht="22.8" customHeight="1">
      <c r="A130" s="39"/>
      <c r="B130" s="40"/>
      <c r="C130" s="108" t="s">
        <v>136</v>
      </c>
      <c r="D130" s="41"/>
      <c r="E130" s="41"/>
      <c r="F130" s="41"/>
      <c r="G130" s="41"/>
      <c r="H130" s="41"/>
      <c r="I130" s="41"/>
      <c r="J130" s="198">
        <f>BK130</f>
        <v>0</v>
      </c>
      <c r="K130" s="41"/>
      <c r="L130" s="45"/>
      <c r="M130" s="104"/>
      <c r="N130" s="199"/>
      <c r="O130" s="105"/>
      <c r="P130" s="200">
        <f>P131+P736</f>
        <v>0</v>
      </c>
      <c r="Q130" s="105"/>
      <c r="R130" s="200">
        <f>R131+R736</f>
        <v>259.64804270000002</v>
      </c>
      <c r="S130" s="105"/>
      <c r="T130" s="201">
        <f>T131+T736</f>
        <v>342.95882999999998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80</v>
      </c>
      <c r="AU130" s="18" t="s">
        <v>109</v>
      </c>
      <c r="BK130" s="202">
        <f>BK131+BK736</f>
        <v>0</v>
      </c>
    </row>
    <row r="131" s="12" customFormat="1" ht="25.92" customHeight="1">
      <c r="A131" s="12"/>
      <c r="B131" s="203"/>
      <c r="C131" s="204"/>
      <c r="D131" s="205" t="s">
        <v>80</v>
      </c>
      <c r="E131" s="206" t="s">
        <v>137</v>
      </c>
      <c r="F131" s="206" t="s">
        <v>138</v>
      </c>
      <c r="G131" s="204"/>
      <c r="H131" s="204"/>
      <c r="I131" s="207"/>
      <c r="J131" s="208">
        <f>BK131</f>
        <v>0</v>
      </c>
      <c r="K131" s="204"/>
      <c r="L131" s="209"/>
      <c r="M131" s="210"/>
      <c r="N131" s="211"/>
      <c r="O131" s="211"/>
      <c r="P131" s="212">
        <f>P132+P422+P455+P480+P564+P734</f>
        <v>0</v>
      </c>
      <c r="Q131" s="211"/>
      <c r="R131" s="212">
        <f>R132+R422+R455+R480+R564+R734</f>
        <v>259.64804270000002</v>
      </c>
      <c r="S131" s="211"/>
      <c r="T131" s="213">
        <f>T132+T422+T455+T480+T564+T734</f>
        <v>342.95882999999998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4" t="s">
        <v>89</v>
      </c>
      <c r="AT131" s="215" t="s">
        <v>80</v>
      </c>
      <c r="AU131" s="215" t="s">
        <v>81</v>
      </c>
      <c r="AY131" s="214" t="s">
        <v>139</v>
      </c>
      <c r="BK131" s="216">
        <f>BK132+BK422+BK455+BK480+BK564+BK734</f>
        <v>0</v>
      </c>
    </row>
    <row r="132" s="12" customFormat="1" ht="22.8" customHeight="1">
      <c r="A132" s="12"/>
      <c r="B132" s="203"/>
      <c r="C132" s="204"/>
      <c r="D132" s="205" t="s">
        <v>80</v>
      </c>
      <c r="E132" s="217" t="s">
        <v>89</v>
      </c>
      <c r="F132" s="217" t="s">
        <v>140</v>
      </c>
      <c r="G132" s="204"/>
      <c r="H132" s="204"/>
      <c r="I132" s="207"/>
      <c r="J132" s="218">
        <f>BK132</f>
        <v>0</v>
      </c>
      <c r="K132" s="204"/>
      <c r="L132" s="209"/>
      <c r="M132" s="210"/>
      <c r="N132" s="211"/>
      <c r="O132" s="211"/>
      <c r="P132" s="212">
        <f>P133+SUM(P134:P319)+P372</f>
        <v>0</v>
      </c>
      <c r="Q132" s="211"/>
      <c r="R132" s="212">
        <f>R133+SUM(R134:R319)+R372</f>
        <v>0.95905645000000006</v>
      </c>
      <c r="S132" s="211"/>
      <c r="T132" s="213">
        <f>T133+SUM(T134:T319)+T372</f>
        <v>265.60714999999999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4" t="s">
        <v>89</v>
      </c>
      <c r="AT132" s="215" t="s">
        <v>80</v>
      </c>
      <c r="AU132" s="215" t="s">
        <v>89</v>
      </c>
      <c r="AY132" s="214" t="s">
        <v>139</v>
      </c>
      <c r="BK132" s="216">
        <f>BK133+SUM(BK134:BK319)+BK372</f>
        <v>0</v>
      </c>
    </row>
    <row r="133" s="2" customFormat="1" ht="24.15" customHeight="1">
      <c r="A133" s="39"/>
      <c r="B133" s="40"/>
      <c r="C133" s="219" t="s">
        <v>89</v>
      </c>
      <c r="D133" s="219" t="s">
        <v>141</v>
      </c>
      <c r="E133" s="220" t="s">
        <v>142</v>
      </c>
      <c r="F133" s="221" t="s">
        <v>143</v>
      </c>
      <c r="G133" s="222" t="s">
        <v>144</v>
      </c>
      <c r="H133" s="223">
        <v>168</v>
      </c>
      <c r="I133" s="224"/>
      <c r="J133" s="225">
        <f>ROUND(I133*H133,2)</f>
        <v>0</v>
      </c>
      <c r="K133" s="221" t="s">
        <v>145</v>
      </c>
      <c r="L133" s="45"/>
      <c r="M133" s="226" t="s">
        <v>1</v>
      </c>
      <c r="N133" s="227" t="s">
        <v>46</v>
      </c>
      <c r="O133" s="92"/>
      <c r="P133" s="228">
        <f>O133*H133</f>
        <v>0</v>
      </c>
      <c r="Q133" s="228">
        <v>3.0000000000000001E-05</v>
      </c>
      <c r="R133" s="228">
        <f>Q133*H133</f>
        <v>0.0050400000000000002</v>
      </c>
      <c r="S133" s="228">
        <v>0</v>
      </c>
      <c r="T133" s="229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0" t="s">
        <v>146</v>
      </c>
      <c r="AT133" s="230" t="s">
        <v>141</v>
      </c>
      <c r="AU133" s="230" t="s">
        <v>91</v>
      </c>
      <c r="AY133" s="18" t="s">
        <v>139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8" t="s">
        <v>89</v>
      </c>
      <c r="BK133" s="231">
        <f>ROUND(I133*H133,2)</f>
        <v>0</v>
      </c>
      <c r="BL133" s="18" t="s">
        <v>146</v>
      </c>
      <c r="BM133" s="230" t="s">
        <v>147</v>
      </c>
    </row>
    <row r="134" s="2" customFormat="1">
      <c r="A134" s="39"/>
      <c r="B134" s="40"/>
      <c r="C134" s="41"/>
      <c r="D134" s="232" t="s">
        <v>148</v>
      </c>
      <c r="E134" s="41"/>
      <c r="F134" s="233" t="s">
        <v>149</v>
      </c>
      <c r="G134" s="41"/>
      <c r="H134" s="41"/>
      <c r="I134" s="234"/>
      <c r="J134" s="41"/>
      <c r="K134" s="41"/>
      <c r="L134" s="45"/>
      <c r="M134" s="235"/>
      <c r="N134" s="236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148</v>
      </c>
      <c r="AU134" s="18" t="s">
        <v>91</v>
      </c>
    </row>
    <row r="135" s="13" customFormat="1">
      <c r="A135" s="13"/>
      <c r="B135" s="237"/>
      <c r="C135" s="238"/>
      <c r="D135" s="232" t="s">
        <v>150</v>
      </c>
      <c r="E135" s="239" t="s">
        <v>1</v>
      </c>
      <c r="F135" s="240" t="s">
        <v>151</v>
      </c>
      <c r="G135" s="238"/>
      <c r="H135" s="239" t="s">
        <v>1</v>
      </c>
      <c r="I135" s="241"/>
      <c r="J135" s="238"/>
      <c r="K135" s="238"/>
      <c r="L135" s="242"/>
      <c r="M135" s="243"/>
      <c r="N135" s="244"/>
      <c r="O135" s="244"/>
      <c r="P135" s="244"/>
      <c r="Q135" s="244"/>
      <c r="R135" s="244"/>
      <c r="S135" s="244"/>
      <c r="T135" s="24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6" t="s">
        <v>150</v>
      </c>
      <c r="AU135" s="246" t="s">
        <v>91</v>
      </c>
      <c r="AV135" s="13" t="s">
        <v>89</v>
      </c>
      <c r="AW135" s="13" t="s">
        <v>36</v>
      </c>
      <c r="AX135" s="13" t="s">
        <v>81</v>
      </c>
      <c r="AY135" s="246" t="s">
        <v>139</v>
      </c>
    </row>
    <row r="136" s="13" customFormat="1">
      <c r="A136" s="13"/>
      <c r="B136" s="237"/>
      <c r="C136" s="238"/>
      <c r="D136" s="232" t="s">
        <v>150</v>
      </c>
      <c r="E136" s="239" t="s">
        <v>1</v>
      </c>
      <c r="F136" s="240" t="s">
        <v>152</v>
      </c>
      <c r="G136" s="238"/>
      <c r="H136" s="239" t="s">
        <v>1</v>
      </c>
      <c r="I136" s="241"/>
      <c r="J136" s="238"/>
      <c r="K136" s="238"/>
      <c r="L136" s="242"/>
      <c r="M136" s="243"/>
      <c r="N136" s="244"/>
      <c r="O136" s="244"/>
      <c r="P136" s="244"/>
      <c r="Q136" s="244"/>
      <c r="R136" s="244"/>
      <c r="S136" s="244"/>
      <c r="T136" s="24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6" t="s">
        <v>150</v>
      </c>
      <c r="AU136" s="246" t="s">
        <v>91</v>
      </c>
      <c r="AV136" s="13" t="s">
        <v>89</v>
      </c>
      <c r="AW136" s="13" t="s">
        <v>36</v>
      </c>
      <c r="AX136" s="13" t="s">
        <v>81</v>
      </c>
      <c r="AY136" s="246" t="s">
        <v>139</v>
      </c>
    </row>
    <row r="137" s="14" customFormat="1">
      <c r="A137" s="14"/>
      <c r="B137" s="247"/>
      <c r="C137" s="248"/>
      <c r="D137" s="232" t="s">
        <v>150</v>
      </c>
      <c r="E137" s="249" t="s">
        <v>1</v>
      </c>
      <c r="F137" s="250" t="s">
        <v>153</v>
      </c>
      <c r="G137" s="248"/>
      <c r="H137" s="251">
        <v>57.460000000000001</v>
      </c>
      <c r="I137" s="252"/>
      <c r="J137" s="248"/>
      <c r="K137" s="248"/>
      <c r="L137" s="253"/>
      <c r="M137" s="254"/>
      <c r="N137" s="255"/>
      <c r="O137" s="255"/>
      <c r="P137" s="255"/>
      <c r="Q137" s="255"/>
      <c r="R137" s="255"/>
      <c r="S137" s="255"/>
      <c r="T137" s="25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7" t="s">
        <v>150</v>
      </c>
      <c r="AU137" s="257" t="s">
        <v>91</v>
      </c>
      <c r="AV137" s="14" t="s">
        <v>91</v>
      </c>
      <c r="AW137" s="14" t="s">
        <v>36</v>
      </c>
      <c r="AX137" s="14" t="s">
        <v>81</v>
      </c>
      <c r="AY137" s="257" t="s">
        <v>139</v>
      </c>
    </row>
    <row r="138" s="14" customFormat="1">
      <c r="A138" s="14"/>
      <c r="B138" s="247"/>
      <c r="C138" s="248"/>
      <c r="D138" s="232" t="s">
        <v>150</v>
      </c>
      <c r="E138" s="249" t="s">
        <v>1</v>
      </c>
      <c r="F138" s="250" t="s">
        <v>154</v>
      </c>
      <c r="G138" s="248"/>
      <c r="H138" s="251">
        <v>2.298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150</v>
      </c>
      <c r="AU138" s="257" t="s">
        <v>91</v>
      </c>
      <c r="AV138" s="14" t="s">
        <v>91</v>
      </c>
      <c r="AW138" s="14" t="s">
        <v>36</v>
      </c>
      <c r="AX138" s="14" t="s">
        <v>81</v>
      </c>
      <c r="AY138" s="257" t="s">
        <v>139</v>
      </c>
    </row>
    <row r="139" s="13" customFormat="1">
      <c r="A139" s="13"/>
      <c r="B139" s="237"/>
      <c r="C139" s="238"/>
      <c r="D139" s="232" t="s">
        <v>150</v>
      </c>
      <c r="E139" s="239" t="s">
        <v>1</v>
      </c>
      <c r="F139" s="240" t="s">
        <v>155</v>
      </c>
      <c r="G139" s="238"/>
      <c r="H139" s="239" t="s">
        <v>1</v>
      </c>
      <c r="I139" s="241"/>
      <c r="J139" s="238"/>
      <c r="K139" s="238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150</v>
      </c>
      <c r="AU139" s="246" t="s">
        <v>91</v>
      </c>
      <c r="AV139" s="13" t="s">
        <v>89</v>
      </c>
      <c r="AW139" s="13" t="s">
        <v>36</v>
      </c>
      <c r="AX139" s="13" t="s">
        <v>81</v>
      </c>
      <c r="AY139" s="246" t="s">
        <v>139</v>
      </c>
    </row>
    <row r="140" s="15" customFormat="1">
      <c r="A140" s="15"/>
      <c r="B140" s="258"/>
      <c r="C140" s="259"/>
      <c r="D140" s="232" t="s">
        <v>150</v>
      </c>
      <c r="E140" s="260" t="s">
        <v>1</v>
      </c>
      <c r="F140" s="261" t="s">
        <v>156</v>
      </c>
      <c r="G140" s="259"/>
      <c r="H140" s="262">
        <v>59.758000000000003</v>
      </c>
      <c r="I140" s="263"/>
      <c r="J140" s="259"/>
      <c r="K140" s="259"/>
      <c r="L140" s="264"/>
      <c r="M140" s="265"/>
      <c r="N140" s="266"/>
      <c r="O140" s="266"/>
      <c r="P140" s="266"/>
      <c r="Q140" s="266"/>
      <c r="R140" s="266"/>
      <c r="S140" s="266"/>
      <c r="T140" s="267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8" t="s">
        <v>150</v>
      </c>
      <c r="AU140" s="268" t="s">
        <v>91</v>
      </c>
      <c r="AV140" s="15" t="s">
        <v>157</v>
      </c>
      <c r="AW140" s="15" t="s">
        <v>36</v>
      </c>
      <c r="AX140" s="15" t="s">
        <v>81</v>
      </c>
      <c r="AY140" s="268" t="s">
        <v>139</v>
      </c>
    </row>
    <row r="141" s="13" customFormat="1">
      <c r="A141" s="13"/>
      <c r="B141" s="237"/>
      <c r="C141" s="238"/>
      <c r="D141" s="232" t="s">
        <v>150</v>
      </c>
      <c r="E141" s="239" t="s">
        <v>1</v>
      </c>
      <c r="F141" s="240" t="s">
        <v>158</v>
      </c>
      <c r="G141" s="238"/>
      <c r="H141" s="239" t="s">
        <v>1</v>
      </c>
      <c r="I141" s="241"/>
      <c r="J141" s="238"/>
      <c r="K141" s="238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150</v>
      </c>
      <c r="AU141" s="246" t="s">
        <v>91</v>
      </c>
      <c r="AV141" s="13" t="s">
        <v>89</v>
      </c>
      <c r="AW141" s="13" t="s">
        <v>36</v>
      </c>
      <c r="AX141" s="13" t="s">
        <v>81</v>
      </c>
      <c r="AY141" s="246" t="s">
        <v>139</v>
      </c>
    </row>
    <row r="142" s="14" customFormat="1">
      <c r="A142" s="14"/>
      <c r="B142" s="247"/>
      <c r="C142" s="248"/>
      <c r="D142" s="232" t="s">
        <v>150</v>
      </c>
      <c r="E142" s="249" t="s">
        <v>1</v>
      </c>
      <c r="F142" s="250" t="s">
        <v>159</v>
      </c>
      <c r="G142" s="248"/>
      <c r="H142" s="251">
        <v>168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150</v>
      </c>
      <c r="AU142" s="257" t="s">
        <v>91</v>
      </c>
      <c r="AV142" s="14" t="s">
        <v>91</v>
      </c>
      <c r="AW142" s="14" t="s">
        <v>36</v>
      </c>
      <c r="AX142" s="14" t="s">
        <v>89</v>
      </c>
      <c r="AY142" s="257" t="s">
        <v>139</v>
      </c>
    </row>
    <row r="143" s="2" customFormat="1" ht="24.15" customHeight="1">
      <c r="A143" s="39"/>
      <c r="B143" s="40"/>
      <c r="C143" s="219" t="s">
        <v>91</v>
      </c>
      <c r="D143" s="219" t="s">
        <v>141</v>
      </c>
      <c r="E143" s="220" t="s">
        <v>160</v>
      </c>
      <c r="F143" s="221" t="s">
        <v>161</v>
      </c>
      <c r="G143" s="222" t="s">
        <v>162</v>
      </c>
      <c r="H143" s="223">
        <v>21</v>
      </c>
      <c r="I143" s="224"/>
      <c r="J143" s="225">
        <f>ROUND(I143*H143,2)</f>
        <v>0</v>
      </c>
      <c r="K143" s="221" t="s">
        <v>145</v>
      </c>
      <c r="L143" s="45"/>
      <c r="M143" s="226" t="s">
        <v>1</v>
      </c>
      <c r="N143" s="227" t="s">
        <v>46</v>
      </c>
      <c r="O143" s="92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0" t="s">
        <v>146</v>
      </c>
      <c r="AT143" s="230" t="s">
        <v>141</v>
      </c>
      <c r="AU143" s="230" t="s">
        <v>91</v>
      </c>
      <c r="AY143" s="18" t="s">
        <v>139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8" t="s">
        <v>89</v>
      </c>
      <c r="BK143" s="231">
        <f>ROUND(I143*H143,2)</f>
        <v>0</v>
      </c>
      <c r="BL143" s="18" t="s">
        <v>146</v>
      </c>
      <c r="BM143" s="230" t="s">
        <v>163</v>
      </c>
    </row>
    <row r="144" s="13" customFormat="1">
      <c r="A144" s="13"/>
      <c r="B144" s="237"/>
      <c r="C144" s="238"/>
      <c r="D144" s="232" t="s">
        <v>150</v>
      </c>
      <c r="E144" s="239" t="s">
        <v>1</v>
      </c>
      <c r="F144" s="240" t="s">
        <v>151</v>
      </c>
      <c r="G144" s="238"/>
      <c r="H144" s="239" t="s">
        <v>1</v>
      </c>
      <c r="I144" s="241"/>
      <c r="J144" s="238"/>
      <c r="K144" s="238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150</v>
      </c>
      <c r="AU144" s="246" t="s">
        <v>91</v>
      </c>
      <c r="AV144" s="13" t="s">
        <v>89</v>
      </c>
      <c r="AW144" s="13" t="s">
        <v>36</v>
      </c>
      <c r="AX144" s="13" t="s">
        <v>81</v>
      </c>
      <c r="AY144" s="246" t="s">
        <v>139</v>
      </c>
    </row>
    <row r="145" s="13" customFormat="1">
      <c r="A145" s="13"/>
      <c r="B145" s="237"/>
      <c r="C145" s="238"/>
      <c r="D145" s="232" t="s">
        <v>150</v>
      </c>
      <c r="E145" s="239" t="s">
        <v>1</v>
      </c>
      <c r="F145" s="240" t="s">
        <v>152</v>
      </c>
      <c r="G145" s="238"/>
      <c r="H145" s="239" t="s">
        <v>1</v>
      </c>
      <c r="I145" s="241"/>
      <c r="J145" s="238"/>
      <c r="K145" s="238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150</v>
      </c>
      <c r="AU145" s="246" t="s">
        <v>91</v>
      </c>
      <c r="AV145" s="13" t="s">
        <v>89</v>
      </c>
      <c r="AW145" s="13" t="s">
        <v>36</v>
      </c>
      <c r="AX145" s="13" t="s">
        <v>81</v>
      </c>
      <c r="AY145" s="246" t="s">
        <v>139</v>
      </c>
    </row>
    <row r="146" s="14" customFormat="1">
      <c r="A146" s="14"/>
      <c r="B146" s="247"/>
      <c r="C146" s="248"/>
      <c r="D146" s="232" t="s">
        <v>150</v>
      </c>
      <c r="E146" s="249" t="s">
        <v>1</v>
      </c>
      <c r="F146" s="250" t="s">
        <v>153</v>
      </c>
      <c r="G146" s="248"/>
      <c r="H146" s="251">
        <v>57.460000000000001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150</v>
      </c>
      <c r="AU146" s="257" t="s">
        <v>91</v>
      </c>
      <c r="AV146" s="14" t="s">
        <v>91</v>
      </c>
      <c r="AW146" s="14" t="s">
        <v>36</v>
      </c>
      <c r="AX146" s="14" t="s">
        <v>81</v>
      </c>
      <c r="AY146" s="257" t="s">
        <v>139</v>
      </c>
    </row>
    <row r="147" s="14" customFormat="1">
      <c r="A147" s="14"/>
      <c r="B147" s="247"/>
      <c r="C147" s="248"/>
      <c r="D147" s="232" t="s">
        <v>150</v>
      </c>
      <c r="E147" s="249" t="s">
        <v>1</v>
      </c>
      <c r="F147" s="250" t="s">
        <v>154</v>
      </c>
      <c r="G147" s="248"/>
      <c r="H147" s="251">
        <v>2.298</v>
      </c>
      <c r="I147" s="252"/>
      <c r="J147" s="248"/>
      <c r="K147" s="248"/>
      <c r="L147" s="253"/>
      <c r="M147" s="254"/>
      <c r="N147" s="255"/>
      <c r="O147" s="255"/>
      <c r="P147" s="255"/>
      <c r="Q147" s="255"/>
      <c r="R147" s="255"/>
      <c r="S147" s="255"/>
      <c r="T147" s="25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7" t="s">
        <v>150</v>
      </c>
      <c r="AU147" s="257" t="s">
        <v>91</v>
      </c>
      <c r="AV147" s="14" t="s">
        <v>91</v>
      </c>
      <c r="AW147" s="14" t="s">
        <v>36</v>
      </c>
      <c r="AX147" s="14" t="s">
        <v>81</v>
      </c>
      <c r="AY147" s="257" t="s">
        <v>139</v>
      </c>
    </row>
    <row r="148" s="15" customFormat="1">
      <c r="A148" s="15"/>
      <c r="B148" s="258"/>
      <c r="C148" s="259"/>
      <c r="D148" s="232" t="s">
        <v>150</v>
      </c>
      <c r="E148" s="260" t="s">
        <v>1</v>
      </c>
      <c r="F148" s="261" t="s">
        <v>156</v>
      </c>
      <c r="G148" s="259"/>
      <c r="H148" s="262">
        <v>59.758000000000003</v>
      </c>
      <c r="I148" s="263"/>
      <c r="J148" s="259"/>
      <c r="K148" s="259"/>
      <c r="L148" s="264"/>
      <c r="M148" s="265"/>
      <c r="N148" s="266"/>
      <c r="O148" s="266"/>
      <c r="P148" s="266"/>
      <c r="Q148" s="266"/>
      <c r="R148" s="266"/>
      <c r="S148" s="266"/>
      <c r="T148" s="267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68" t="s">
        <v>150</v>
      </c>
      <c r="AU148" s="268" t="s">
        <v>91</v>
      </c>
      <c r="AV148" s="15" t="s">
        <v>157</v>
      </c>
      <c r="AW148" s="15" t="s">
        <v>36</v>
      </c>
      <c r="AX148" s="15" t="s">
        <v>81</v>
      </c>
      <c r="AY148" s="268" t="s">
        <v>139</v>
      </c>
    </row>
    <row r="149" s="13" customFormat="1">
      <c r="A149" s="13"/>
      <c r="B149" s="237"/>
      <c r="C149" s="238"/>
      <c r="D149" s="232" t="s">
        <v>150</v>
      </c>
      <c r="E149" s="239" t="s">
        <v>1</v>
      </c>
      <c r="F149" s="240" t="s">
        <v>155</v>
      </c>
      <c r="G149" s="238"/>
      <c r="H149" s="239" t="s">
        <v>1</v>
      </c>
      <c r="I149" s="241"/>
      <c r="J149" s="238"/>
      <c r="K149" s="238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150</v>
      </c>
      <c r="AU149" s="246" t="s">
        <v>91</v>
      </c>
      <c r="AV149" s="13" t="s">
        <v>89</v>
      </c>
      <c r="AW149" s="13" t="s">
        <v>36</v>
      </c>
      <c r="AX149" s="13" t="s">
        <v>81</v>
      </c>
      <c r="AY149" s="246" t="s">
        <v>139</v>
      </c>
    </row>
    <row r="150" s="14" customFormat="1">
      <c r="A150" s="14"/>
      <c r="B150" s="247"/>
      <c r="C150" s="248"/>
      <c r="D150" s="232" t="s">
        <v>150</v>
      </c>
      <c r="E150" s="249" t="s">
        <v>1</v>
      </c>
      <c r="F150" s="250" t="s">
        <v>164</v>
      </c>
      <c r="G150" s="248"/>
      <c r="H150" s="251">
        <v>21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150</v>
      </c>
      <c r="AU150" s="257" t="s">
        <v>91</v>
      </c>
      <c r="AV150" s="14" t="s">
        <v>91</v>
      </c>
      <c r="AW150" s="14" t="s">
        <v>36</v>
      </c>
      <c r="AX150" s="14" t="s">
        <v>89</v>
      </c>
      <c r="AY150" s="257" t="s">
        <v>139</v>
      </c>
    </row>
    <row r="151" s="2" customFormat="1" ht="16.5" customHeight="1">
      <c r="A151" s="39"/>
      <c r="B151" s="40"/>
      <c r="C151" s="219" t="s">
        <v>157</v>
      </c>
      <c r="D151" s="219" t="s">
        <v>141</v>
      </c>
      <c r="E151" s="220" t="s">
        <v>165</v>
      </c>
      <c r="F151" s="221" t="s">
        <v>166</v>
      </c>
      <c r="G151" s="222" t="s">
        <v>167</v>
      </c>
      <c r="H151" s="223">
        <v>2.6499999999999999</v>
      </c>
      <c r="I151" s="224"/>
      <c r="J151" s="225">
        <f>ROUND(I151*H151,2)</f>
        <v>0</v>
      </c>
      <c r="K151" s="221" t="s">
        <v>145</v>
      </c>
      <c r="L151" s="45"/>
      <c r="M151" s="226" t="s">
        <v>1</v>
      </c>
      <c r="N151" s="227" t="s">
        <v>46</v>
      </c>
      <c r="O151" s="92"/>
      <c r="P151" s="228">
        <f>O151*H151</f>
        <v>0</v>
      </c>
      <c r="Q151" s="228">
        <v>0.036900000000000002</v>
      </c>
      <c r="R151" s="228">
        <f>Q151*H151</f>
        <v>0.097784999999999997</v>
      </c>
      <c r="S151" s="228">
        <v>0</v>
      </c>
      <c r="T151" s="22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146</v>
      </c>
      <c r="AT151" s="230" t="s">
        <v>141</v>
      </c>
      <c r="AU151" s="230" t="s">
        <v>91</v>
      </c>
      <c r="AY151" s="18" t="s">
        <v>139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89</v>
      </c>
      <c r="BK151" s="231">
        <f>ROUND(I151*H151,2)</f>
        <v>0</v>
      </c>
      <c r="BL151" s="18" t="s">
        <v>146</v>
      </c>
      <c r="BM151" s="230" t="s">
        <v>168</v>
      </c>
    </row>
    <row r="152" s="13" customFormat="1">
      <c r="A152" s="13"/>
      <c r="B152" s="237"/>
      <c r="C152" s="238"/>
      <c r="D152" s="232" t="s">
        <v>150</v>
      </c>
      <c r="E152" s="239" t="s">
        <v>1</v>
      </c>
      <c r="F152" s="240" t="s">
        <v>169</v>
      </c>
      <c r="G152" s="238"/>
      <c r="H152" s="239" t="s">
        <v>1</v>
      </c>
      <c r="I152" s="241"/>
      <c r="J152" s="238"/>
      <c r="K152" s="238"/>
      <c r="L152" s="242"/>
      <c r="M152" s="243"/>
      <c r="N152" s="244"/>
      <c r="O152" s="244"/>
      <c r="P152" s="244"/>
      <c r="Q152" s="244"/>
      <c r="R152" s="244"/>
      <c r="S152" s="244"/>
      <c r="T152" s="24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6" t="s">
        <v>150</v>
      </c>
      <c r="AU152" s="246" t="s">
        <v>91</v>
      </c>
      <c r="AV152" s="13" t="s">
        <v>89</v>
      </c>
      <c r="AW152" s="13" t="s">
        <v>36</v>
      </c>
      <c r="AX152" s="13" t="s">
        <v>81</v>
      </c>
      <c r="AY152" s="246" t="s">
        <v>139</v>
      </c>
    </row>
    <row r="153" s="14" customFormat="1">
      <c r="A153" s="14"/>
      <c r="B153" s="247"/>
      <c r="C153" s="248"/>
      <c r="D153" s="232" t="s">
        <v>150</v>
      </c>
      <c r="E153" s="249" t="s">
        <v>1</v>
      </c>
      <c r="F153" s="250" t="s">
        <v>170</v>
      </c>
      <c r="G153" s="248"/>
      <c r="H153" s="251">
        <v>1.49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150</v>
      </c>
      <c r="AU153" s="257" t="s">
        <v>91</v>
      </c>
      <c r="AV153" s="14" t="s">
        <v>91</v>
      </c>
      <c r="AW153" s="14" t="s">
        <v>36</v>
      </c>
      <c r="AX153" s="14" t="s">
        <v>81</v>
      </c>
      <c r="AY153" s="257" t="s">
        <v>139</v>
      </c>
    </row>
    <row r="154" s="14" customFormat="1">
      <c r="A154" s="14"/>
      <c r="B154" s="247"/>
      <c r="C154" s="248"/>
      <c r="D154" s="232" t="s">
        <v>150</v>
      </c>
      <c r="E154" s="249" t="s">
        <v>1</v>
      </c>
      <c r="F154" s="250" t="s">
        <v>171</v>
      </c>
      <c r="G154" s="248"/>
      <c r="H154" s="251">
        <v>1.1599999999999999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7" t="s">
        <v>150</v>
      </c>
      <c r="AU154" s="257" t="s">
        <v>91</v>
      </c>
      <c r="AV154" s="14" t="s">
        <v>91</v>
      </c>
      <c r="AW154" s="14" t="s">
        <v>36</v>
      </c>
      <c r="AX154" s="14" t="s">
        <v>81</v>
      </c>
      <c r="AY154" s="257" t="s">
        <v>139</v>
      </c>
    </row>
    <row r="155" s="16" customFormat="1">
      <c r="A155" s="16"/>
      <c r="B155" s="269"/>
      <c r="C155" s="270"/>
      <c r="D155" s="232" t="s">
        <v>150</v>
      </c>
      <c r="E155" s="271" t="s">
        <v>1</v>
      </c>
      <c r="F155" s="272" t="s">
        <v>172</v>
      </c>
      <c r="G155" s="270"/>
      <c r="H155" s="273">
        <v>2.6499999999999999</v>
      </c>
      <c r="I155" s="274"/>
      <c r="J155" s="270"/>
      <c r="K155" s="270"/>
      <c r="L155" s="275"/>
      <c r="M155" s="276"/>
      <c r="N155" s="277"/>
      <c r="O155" s="277"/>
      <c r="P155" s="277"/>
      <c r="Q155" s="277"/>
      <c r="R155" s="277"/>
      <c r="S155" s="277"/>
      <c r="T155" s="278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T155" s="279" t="s">
        <v>150</v>
      </c>
      <c r="AU155" s="279" t="s">
        <v>91</v>
      </c>
      <c r="AV155" s="16" t="s">
        <v>146</v>
      </c>
      <c r="AW155" s="16" t="s">
        <v>36</v>
      </c>
      <c r="AX155" s="16" t="s">
        <v>89</v>
      </c>
      <c r="AY155" s="279" t="s">
        <v>139</v>
      </c>
    </row>
    <row r="156" s="2" customFormat="1" ht="24.15" customHeight="1">
      <c r="A156" s="39"/>
      <c r="B156" s="40"/>
      <c r="C156" s="219" t="s">
        <v>146</v>
      </c>
      <c r="D156" s="219" t="s">
        <v>141</v>
      </c>
      <c r="E156" s="220" t="s">
        <v>173</v>
      </c>
      <c r="F156" s="221" t="s">
        <v>174</v>
      </c>
      <c r="G156" s="222" t="s">
        <v>167</v>
      </c>
      <c r="H156" s="223">
        <v>7.4500000000000002</v>
      </c>
      <c r="I156" s="224"/>
      <c r="J156" s="225">
        <f>ROUND(I156*H156,2)</f>
        <v>0</v>
      </c>
      <c r="K156" s="221" t="s">
        <v>145</v>
      </c>
      <c r="L156" s="45"/>
      <c r="M156" s="226" t="s">
        <v>1</v>
      </c>
      <c r="N156" s="227" t="s">
        <v>46</v>
      </c>
      <c r="O156" s="92"/>
      <c r="P156" s="228">
        <f>O156*H156</f>
        <v>0</v>
      </c>
      <c r="Q156" s="228">
        <v>0.01068</v>
      </c>
      <c r="R156" s="228">
        <f>Q156*H156</f>
        <v>0.079565999999999998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146</v>
      </c>
      <c r="AT156" s="230" t="s">
        <v>141</v>
      </c>
      <c r="AU156" s="230" t="s">
        <v>91</v>
      </c>
      <c r="AY156" s="18" t="s">
        <v>139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89</v>
      </c>
      <c r="BK156" s="231">
        <f>ROUND(I156*H156,2)</f>
        <v>0</v>
      </c>
      <c r="BL156" s="18" t="s">
        <v>146</v>
      </c>
      <c r="BM156" s="230" t="s">
        <v>175</v>
      </c>
    </row>
    <row r="157" s="13" customFormat="1">
      <c r="A157" s="13"/>
      <c r="B157" s="237"/>
      <c r="C157" s="238"/>
      <c r="D157" s="232" t="s">
        <v>150</v>
      </c>
      <c r="E157" s="239" t="s">
        <v>1</v>
      </c>
      <c r="F157" s="240" t="s">
        <v>169</v>
      </c>
      <c r="G157" s="238"/>
      <c r="H157" s="239" t="s">
        <v>1</v>
      </c>
      <c r="I157" s="241"/>
      <c r="J157" s="238"/>
      <c r="K157" s="238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150</v>
      </c>
      <c r="AU157" s="246" t="s">
        <v>91</v>
      </c>
      <c r="AV157" s="13" t="s">
        <v>89</v>
      </c>
      <c r="AW157" s="13" t="s">
        <v>36</v>
      </c>
      <c r="AX157" s="13" t="s">
        <v>81</v>
      </c>
      <c r="AY157" s="246" t="s">
        <v>139</v>
      </c>
    </row>
    <row r="158" s="14" customFormat="1">
      <c r="A158" s="14"/>
      <c r="B158" s="247"/>
      <c r="C158" s="248"/>
      <c r="D158" s="232" t="s">
        <v>150</v>
      </c>
      <c r="E158" s="249" t="s">
        <v>1</v>
      </c>
      <c r="F158" s="250" t="s">
        <v>176</v>
      </c>
      <c r="G158" s="248"/>
      <c r="H158" s="251">
        <v>7.4500000000000002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150</v>
      </c>
      <c r="AU158" s="257" t="s">
        <v>91</v>
      </c>
      <c r="AV158" s="14" t="s">
        <v>91</v>
      </c>
      <c r="AW158" s="14" t="s">
        <v>36</v>
      </c>
      <c r="AX158" s="14" t="s">
        <v>81</v>
      </c>
      <c r="AY158" s="257" t="s">
        <v>139</v>
      </c>
    </row>
    <row r="159" s="16" customFormat="1">
      <c r="A159" s="16"/>
      <c r="B159" s="269"/>
      <c r="C159" s="270"/>
      <c r="D159" s="232" t="s">
        <v>150</v>
      </c>
      <c r="E159" s="271" t="s">
        <v>1</v>
      </c>
      <c r="F159" s="272" t="s">
        <v>172</v>
      </c>
      <c r="G159" s="270"/>
      <c r="H159" s="273">
        <v>7.4500000000000002</v>
      </c>
      <c r="I159" s="274"/>
      <c r="J159" s="270"/>
      <c r="K159" s="270"/>
      <c r="L159" s="275"/>
      <c r="M159" s="276"/>
      <c r="N159" s="277"/>
      <c r="O159" s="277"/>
      <c r="P159" s="277"/>
      <c r="Q159" s="277"/>
      <c r="R159" s="277"/>
      <c r="S159" s="277"/>
      <c r="T159" s="278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T159" s="279" t="s">
        <v>150</v>
      </c>
      <c r="AU159" s="279" t="s">
        <v>91</v>
      </c>
      <c r="AV159" s="16" t="s">
        <v>146</v>
      </c>
      <c r="AW159" s="16" t="s">
        <v>36</v>
      </c>
      <c r="AX159" s="16" t="s">
        <v>89</v>
      </c>
      <c r="AY159" s="279" t="s">
        <v>139</v>
      </c>
    </row>
    <row r="160" s="2" customFormat="1" ht="24.15" customHeight="1">
      <c r="A160" s="39"/>
      <c r="B160" s="40"/>
      <c r="C160" s="219" t="s">
        <v>177</v>
      </c>
      <c r="D160" s="219" t="s">
        <v>141</v>
      </c>
      <c r="E160" s="220" t="s">
        <v>178</v>
      </c>
      <c r="F160" s="221" t="s">
        <v>179</v>
      </c>
      <c r="G160" s="222" t="s">
        <v>167</v>
      </c>
      <c r="H160" s="223">
        <v>3.48</v>
      </c>
      <c r="I160" s="224"/>
      <c r="J160" s="225">
        <f>ROUND(I160*H160,2)</f>
        <v>0</v>
      </c>
      <c r="K160" s="221" t="s">
        <v>145</v>
      </c>
      <c r="L160" s="45"/>
      <c r="M160" s="226" t="s">
        <v>1</v>
      </c>
      <c r="N160" s="227" t="s">
        <v>46</v>
      </c>
      <c r="O160" s="92"/>
      <c r="P160" s="228">
        <f>O160*H160</f>
        <v>0</v>
      </c>
      <c r="Q160" s="228">
        <v>0.036900000000000002</v>
      </c>
      <c r="R160" s="228">
        <f>Q160*H160</f>
        <v>0.128412</v>
      </c>
      <c r="S160" s="228">
        <v>0</v>
      </c>
      <c r="T160" s="229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0" t="s">
        <v>146</v>
      </c>
      <c r="AT160" s="230" t="s">
        <v>141</v>
      </c>
      <c r="AU160" s="230" t="s">
        <v>91</v>
      </c>
      <c r="AY160" s="18" t="s">
        <v>139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8" t="s">
        <v>89</v>
      </c>
      <c r="BK160" s="231">
        <f>ROUND(I160*H160,2)</f>
        <v>0</v>
      </c>
      <c r="BL160" s="18" t="s">
        <v>146</v>
      </c>
      <c r="BM160" s="230" t="s">
        <v>180</v>
      </c>
    </row>
    <row r="161" s="13" customFormat="1">
      <c r="A161" s="13"/>
      <c r="B161" s="237"/>
      <c r="C161" s="238"/>
      <c r="D161" s="232" t="s">
        <v>150</v>
      </c>
      <c r="E161" s="239" t="s">
        <v>1</v>
      </c>
      <c r="F161" s="240" t="s">
        <v>169</v>
      </c>
      <c r="G161" s="238"/>
      <c r="H161" s="239" t="s">
        <v>1</v>
      </c>
      <c r="I161" s="241"/>
      <c r="J161" s="238"/>
      <c r="K161" s="238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150</v>
      </c>
      <c r="AU161" s="246" t="s">
        <v>91</v>
      </c>
      <c r="AV161" s="13" t="s">
        <v>89</v>
      </c>
      <c r="AW161" s="13" t="s">
        <v>36</v>
      </c>
      <c r="AX161" s="13" t="s">
        <v>81</v>
      </c>
      <c r="AY161" s="246" t="s">
        <v>139</v>
      </c>
    </row>
    <row r="162" s="14" customFormat="1">
      <c r="A162" s="14"/>
      <c r="B162" s="247"/>
      <c r="C162" s="248"/>
      <c r="D162" s="232" t="s">
        <v>150</v>
      </c>
      <c r="E162" s="249" t="s">
        <v>1</v>
      </c>
      <c r="F162" s="250" t="s">
        <v>181</v>
      </c>
      <c r="G162" s="248"/>
      <c r="H162" s="251">
        <v>1.1599999999999999</v>
      </c>
      <c r="I162" s="252"/>
      <c r="J162" s="248"/>
      <c r="K162" s="248"/>
      <c r="L162" s="253"/>
      <c r="M162" s="254"/>
      <c r="N162" s="255"/>
      <c r="O162" s="255"/>
      <c r="P162" s="255"/>
      <c r="Q162" s="255"/>
      <c r="R162" s="255"/>
      <c r="S162" s="255"/>
      <c r="T162" s="25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7" t="s">
        <v>150</v>
      </c>
      <c r="AU162" s="257" t="s">
        <v>91</v>
      </c>
      <c r="AV162" s="14" t="s">
        <v>91</v>
      </c>
      <c r="AW162" s="14" t="s">
        <v>36</v>
      </c>
      <c r="AX162" s="14" t="s">
        <v>81</v>
      </c>
      <c r="AY162" s="257" t="s">
        <v>139</v>
      </c>
    </row>
    <row r="163" s="14" customFormat="1">
      <c r="A163" s="14"/>
      <c r="B163" s="247"/>
      <c r="C163" s="248"/>
      <c r="D163" s="232" t="s">
        <v>150</v>
      </c>
      <c r="E163" s="249" t="s">
        <v>1</v>
      </c>
      <c r="F163" s="250" t="s">
        <v>182</v>
      </c>
      <c r="G163" s="248"/>
      <c r="H163" s="251">
        <v>2.3199999999999998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7" t="s">
        <v>150</v>
      </c>
      <c r="AU163" s="257" t="s">
        <v>91</v>
      </c>
      <c r="AV163" s="14" t="s">
        <v>91</v>
      </c>
      <c r="AW163" s="14" t="s">
        <v>36</v>
      </c>
      <c r="AX163" s="14" t="s">
        <v>81</v>
      </c>
      <c r="AY163" s="257" t="s">
        <v>139</v>
      </c>
    </row>
    <row r="164" s="16" customFormat="1">
      <c r="A164" s="16"/>
      <c r="B164" s="269"/>
      <c r="C164" s="270"/>
      <c r="D164" s="232" t="s">
        <v>150</v>
      </c>
      <c r="E164" s="271" t="s">
        <v>1</v>
      </c>
      <c r="F164" s="272" t="s">
        <v>172</v>
      </c>
      <c r="G164" s="270"/>
      <c r="H164" s="273">
        <v>3.48</v>
      </c>
      <c r="I164" s="274"/>
      <c r="J164" s="270"/>
      <c r="K164" s="270"/>
      <c r="L164" s="275"/>
      <c r="M164" s="276"/>
      <c r="N164" s="277"/>
      <c r="O164" s="277"/>
      <c r="P164" s="277"/>
      <c r="Q164" s="277"/>
      <c r="R164" s="277"/>
      <c r="S164" s="277"/>
      <c r="T164" s="278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T164" s="279" t="s">
        <v>150</v>
      </c>
      <c r="AU164" s="279" t="s">
        <v>91</v>
      </c>
      <c r="AV164" s="16" t="s">
        <v>146</v>
      </c>
      <c r="AW164" s="16" t="s">
        <v>36</v>
      </c>
      <c r="AX164" s="16" t="s">
        <v>89</v>
      </c>
      <c r="AY164" s="279" t="s">
        <v>139</v>
      </c>
    </row>
    <row r="165" s="2" customFormat="1" ht="24.15" customHeight="1">
      <c r="A165" s="39"/>
      <c r="B165" s="40"/>
      <c r="C165" s="219" t="s">
        <v>183</v>
      </c>
      <c r="D165" s="219" t="s">
        <v>141</v>
      </c>
      <c r="E165" s="220" t="s">
        <v>184</v>
      </c>
      <c r="F165" s="221" t="s">
        <v>185</v>
      </c>
      <c r="G165" s="222" t="s">
        <v>186</v>
      </c>
      <c r="H165" s="223">
        <v>62.811</v>
      </c>
      <c r="I165" s="224"/>
      <c r="J165" s="225">
        <f>ROUND(I165*H165,2)</f>
        <v>0</v>
      </c>
      <c r="K165" s="221" t="s">
        <v>145</v>
      </c>
      <c r="L165" s="45"/>
      <c r="M165" s="226" t="s">
        <v>1</v>
      </c>
      <c r="N165" s="227" t="s">
        <v>46</v>
      </c>
      <c r="O165" s="92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146</v>
      </c>
      <c r="AT165" s="230" t="s">
        <v>141</v>
      </c>
      <c r="AU165" s="230" t="s">
        <v>91</v>
      </c>
      <c r="AY165" s="18" t="s">
        <v>139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89</v>
      </c>
      <c r="BK165" s="231">
        <f>ROUND(I165*H165,2)</f>
        <v>0</v>
      </c>
      <c r="BL165" s="18" t="s">
        <v>146</v>
      </c>
      <c r="BM165" s="230" t="s">
        <v>187</v>
      </c>
    </row>
    <row r="166" s="13" customFormat="1">
      <c r="A166" s="13"/>
      <c r="B166" s="237"/>
      <c r="C166" s="238"/>
      <c r="D166" s="232" t="s">
        <v>150</v>
      </c>
      <c r="E166" s="239" t="s">
        <v>1</v>
      </c>
      <c r="F166" s="240" t="s">
        <v>169</v>
      </c>
      <c r="G166" s="238"/>
      <c r="H166" s="239" t="s">
        <v>1</v>
      </c>
      <c r="I166" s="241"/>
      <c r="J166" s="238"/>
      <c r="K166" s="238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150</v>
      </c>
      <c r="AU166" s="246" t="s">
        <v>91</v>
      </c>
      <c r="AV166" s="13" t="s">
        <v>89</v>
      </c>
      <c r="AW166" s="13" t="s">
        <v>36</v>
      </c>
      <c r="AX166" s="13" t="s">
        <v>81</v>
      </c>
      <c r="AY166" s="246" t="s">
        <v>139</v>
      </c>
    </row>
    <row r="167" s="14" customFormat="1">
      <c r="A167" s="14"/>
      <c r="B167" s="247"/>
      <c r="C167" s="248"/>
      <c r="D167" s="232" t="s">
        <v>150</v>
      </c>
      <c r="E167" s="249" t="s">
        <v>1</v>
      </c>
      <c r="F167" s="250" t="s">
        <v>188</v>
      </c>
      <c r="G167" s="248"/>
      <c r="H167" s="251">
        <v>6.6829999999999998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150</v>
      </c>
      <c r="AU167" s="257" t="s">
        <v>91</v>
      </c>
      <c r="AV167" s="14" t="s">
        <v>91</v>
      </c>
      <c r="AW167" s="14" t="s">
        <v>36</v>
      </c>
      <c r="AX167" s="14" t="s">
        <v>81</v>
      </c>
      <c r="AY167" s="257" t="s">
        <v>139</v>
      </c>
    </row>
    <row r="168" s="14" customFormat="1">
      <c r="A168" s="14"/>
      <c r="B168" s="247"/>
      <c r="C168" s="248"/>
      <c r="D168" s="232" t="s">
        <v>150</v>
      </c>
      <c r="E168" s="249" t="s">
        <v>1</v>
      </c>
      <c r="F168" s="250" t="s">
        <v>189</v>
      </c>
      <c r="G168" s="248"/>
      <c r="H168" s="251">
        <v>5.6719999999999997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150</v>
      </c>
      <c r="AU168" s="257" t="s">
        <v>91</v>
      </c>
      <c r="AV168" s="14" t="s">
        <v>91</v>
      </c>
      <c r="AW168" s="14" t="s">
        <v>36</v>
      </c>
      <c r="AX168" s="14" t="s">
        <v>81</v>
      </c>
      <c r="AY168" s="257" t="s">
        <v>139</v>
      </c>
    </row>
    <row r="169" s="14" customFormat="1">
      <c r="A169" s="14"/>
      <c r="B169" s="247"/>
      <c r="C169" s="248"/>
      <c r="D169" s="232" t="s">
        <v>150</v>
      </c>
      <c r="E169" s="249" t="s">
        <v>1</v>
      </c>
      <c r="F169" s="250" t="s">
        <v>190</v>
      </c>
      <c r="G169" s="248"/>
      <c r="H169" s="251">
        <v>32.743000000000002</v>
      </c>
      <c r="I169" s="252"/>
      <c r="J169" s="248"/>
      <c r="K169" s="248"/>
      <c r="L169" s="253"/>
      <c r="M169" s="254"/>
      <c r="N169" s="255"/>
      <c r="O169" s="255"/>
      <c r="P169" s="255"/>
      <c r="Q169" s="255"/>
      <c r="R169" s="255"/>
      <c r="S169" s="255"/>
      <c r="T169" s="25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7" t="s">
        <v>150</v>
      </c>
      <c r="AU169" s="257" t="s">
        <v>91</v>
      </c>
      <c r="AV169" s="14" t="s">
        <v>91</v>
      </c>
      <c r="AW169" s="14" t="s">
        <v>36</v>
      </c>
      <c r="AX169" s="14" t="s">
        <v>81</v>
      </c>
      <c r="AY169" s="257" t="s">
        <v>139</v>
      </c>
    </row>
    <row r="170" s="14" customFormat="1">
      <c r="A170" s="14"/>
      <c r="B170" s="247"/>
      <c r="C170" s="248"/>
      <c r="D170" s="232" t="s">
        <v>150</v>
      </c>
      <c r="E170" s="249" t="s">
        <v>1</v>
      </c>
      <c r="F170" s="250" t="s">
        <v>191</v>
      </c>
      <c r="G170" s="248"/>
      <c r="H170" s="251">
        <v>5.8460000000000001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7" t="s">
        <v>150</v>
      </c>
      <c r="AU170" s="257" t="s">
        <v>91</v>
      </c>
      <c r="AV170" s="14" t="s">
        <v>91</v>
      </c>
      <c r="AW170" s="14" t="s">
        <v>36</v>
      </c>
      <c r="AX170" s="14" t="s">
        <v>81</v>
      </c>
      <c r="AY170" s="257" t="s">
        <v>139</v>
      </c>
    </row>
    <row r="171" s="14" customFormat="1">
      <c r="A171" s="14"/>
      <c r="B171" s="247"/>
      <c r="C171" s="248"/>
      <c r="D171" s="232" t="s">
        <v>150</v>
      </c>
      <c r="E171" s="249" t="s">
        <v>1</v>
      </c>
      <c r="F171" s="250" t="s">
        <v>192</v>
      </c>
      <c r="G171" s="248"/>
      <c r="H171" s="251">
        <v>11.867000000000001</v>
      </c>
      <c r="I171" s="252"/>
      <c r="J171" s="248"/>
      <c r="K171" s="248"/>
      <c r="L171" s="253"/>
      <c r="M171" s="254"/>
      <c r="N171" s="255"/>
      <c r="O171" s="255"/>
      <c r="P171" s="255"/>
      <c r="Q171" s="255"/>
      <c r="R171" s="255"/>
      <c r="S171" s="255"/>
      <c r="T171" s="25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7" t="s">
        <v>150</v>
      </c>
      <c r="AU171" s="257" t="s">
        <v>91</v>
      </c>
      <c r="AV171" s="14" t="s">
        <v>91</v>
      </c>
      <c r="AW171" s="14" t="s">
        <v>36</v>
      </c>
      <c r="AX171" s="14" t="s">
        <v>81</v>
      </c>
      <c r="AY171" s="257" t="s">
        <v>139</v>
      </c>
    </row>
    <row r="172" s="16" customFormat="1">
      <c r="A172" s="16"/>
      <c r="B172" s="269"/>
      <c r="C172" s="270"/>
      <c r="D172" s="232" t="s">
        <v>150</v>
      </c>
      <c r="E172" s="271" t="s">
        <v>1</v>
      </c>
      <c r="F172" s="272" t="s">
        <v>172</v>
      </c>
      <c r="G172" s="270"/>
      <c r="H172" s="273">
        <v>62.811</v>
      </c>
      <c r="I172" s="274"/>
      <c r="J172" s="270"/>
      <c r="K172" s="270"/>
      <c r="L172" s="275"/>
      <c r="M172" s="276"/>
      <c r="N172" s="277"/>
      <c r="O172" s="277"/>
      <c r="P172" s="277"/>
      <c r="Q172" s="277"/>
      <c r="R172" s="277"/>
      <c r="S172" s="277"/>
      <c r="T172" s="278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T172" s="279" t="s">
        <v>150</v>
      </c>
      <c r="AU172" s="279" t="s">
        <v>91</v>
      </c>
      <c r="AV172" s="16" t="s">
        <v>146</v>
      </c>
      <c r="AW172" s="16" t="s">
        <v>36</v>
      </c>
      <c r="AX172" s="16" t="s">
        <v>89</v>
      </c>
      <c r="AY172" s="279" t="s">
        <v>139</v>
      </c>
    </row>
    <row r="173" s="2" customFormat="1" ht="24.15" customHeight="1">
      <c r="A173" s="39"/>
      <c r="B173" s="40"/>
      <c r="C173" s="219" t="s">
        <v>193</v>
      </c>
      <c r="D173" s="219" t="s">
        <v>141</v>
      </c>
      <c r="E173" s="220" t="s">
        <v>194</v>
      </c>
      <c r="F173" s="221" t="s">
        <v>195</v>
      </c>
      <c r="G173" s="222" t="s">
        <v>196</v>
      </c>
      <c r="H173" s="223">
        <v>82</v>
      </c>
      <c r="I173" s="224"/>
      <c r="J173" s="225">
        <f>ROUND(I173*H173,2)</f>
        <v>0</v>
      </c>
      <c r="K173" s="221" t="s">
        <v>145</v>
      </c>
      <c r="L173" s="45"/>
      <c r="M173" s="226" t="s">
        <v>1</v>
      </c>
      <c r="N173" s="227" t="s">
        <v>46</v>
      </c>
      <c r="O173" s="92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0" t="s">
        <v>146</v>
      </c>
      <c r="AT173" s="230" t="s">
        <v>141</v>
      </c>
      <c r="AU173" s="230" t="s">
        <v>91</v>
      </c>
      <c r="AY173" s="18" t="s">
        <v>139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8" t="s">
        <v>89</v>
      </c>
      <c r="BK173" s="231">
        <f>ROUND(I173*H173,2)</f>
        <v>0</v>
      </c>
      <c r="BL173" s="18" t="s">
        <v>146</v>
      </c>
      <c r="BM173" s="230" t="s">
        <v>197</v>
      </c>
    </row>
    <row r="174" s="13" customFormat="1">
      <c r="A174" s="13"/>
      <c r="B174" s="237"/>
      <c r="C174" s="238"/>
      <c r="D174" s="232" t="s">
        <v>150</v>
      </c>
      <c r="E174" s="239" t="s">
        <v>1</v>
      </c>
      <c r="F174" s="240" t="s">
        <v>198</v>
      </c>
      <c r="G174" s="238"/>
      <c r="H174" s="239" t="s">
        <v>1</v>
      </c>
      <c r="I174" s="241"/>
      <c r="J174" s="238"/>
      <c r="K174" s="238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150</v>
      </c>
      <c r="AU174" s="246" t="s">
        <v>91</v>
      </c>
      <c r="AV174" s="13" t="s">
        <v>89</v>
      </c>
      <c r="AW174" s="13" t="s">
        <v>36</v>
      </c>
      <c r="AX174" s="13" t="s">
        <v>81</v>
      </c>
      <c r="AY174" s="246" t="s">
        <v>139</v>
      </c>
    </row>
    <row r="175" s="14" customFormat="1">
      <c r="A175" s="14"/>
      <c r="B175" s="247"/>
      <c r="C175" s="248"/>
      <c r="D175" s="232" t="s">
        <v>150</v>
      </c>
      <c r="E175" s="249" t="s">
        <v>1</v>
      </c>
      <c r="F175" s="250" t="s">
        <v>199</v>
      </c>
      <c r="G175" s="248"/>
      <c r="H175" s="251">
        <v>44.328000000000003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150</v>
      </c>
      <c r="AU175" s="257" t="s">
        <v>91</v>
      </c>
      <c r="AV175" s="14" t="s">
        <v>91</v>
      </c>
      <c r="AW175" s="14" t="s">
        <v>36</v>
      </c>
      <c r="AX175" s="14" t="s">
        <v>81</v>
      </c>
      <c r="AY175" s="257" t="s">
        <v>139</v>
      </c>
    </row>
    <row r="176" s="14" customFormat="1">
      <c r="A176" s="14"/>
      <c r="B176" s="247"/>
      <c r="C176" s="248"/>
      <c r="D176" s="232" t="s">
        <v>150</v>
      </c>
      <c r="E176" s="249" t="s">
        <v>1</v>
      </c>
      <c r="F176" s="250" t="s">
        <v>200</v>
      </c>
      <c r="G176" s="248"/>
      <c r="H176" s="251">
        <v>2.5249999999999999</v>
      </c>
      <c r="I176" s="252"/>
      <c r="J176" s="248"/>
      <c r="K176" s="248"/>
      <c r="L176" s="253"/>
      <c r="M176" s="254"/>
      <c r="N176" s="255"/>
      <c r="O176" s="255"/>
      <c r="P176" s="255"/>
      <c r="Q176" s="255"/>
      <c r="R176" s="255"/>
      <c r="S176" s="255"/>
      <c r="T176" s="25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7" t="s">
        <v>150</v>
      </c>
      <c r="AU176" s="257" t="s">
        <v>91</v>
      </c>
      <c r="AV176" s="14" t="s">
        <v>91</v>
      </c>
      <c r="AW176" s="14" t="s">
        <v>36</v>
      </c>
      <c r="AX176" s="14" t="s">
        <v>81</v>
      </c>
      <c r="AY176" s="257" t="s">
        <v>139</v>
      </c>
    </row>
    <row r="177" s="15" customFormat="1">
      <c r="A177" s="15"/>
      <c r="B177" s="258"/>
      <c r="C177" s="259"/>
      <c r="D177" s="232" t="s">
        <v>150</v>
      </c>
      <c r="E177" s="260" t="s">
        <v>1</v>
      </c>
      <c r="F177" s="261" t="s">
        <v>156</v>
      </c>
      <c r="G177" s="259"/>
      <c r="H177" s="262">
        <v>46.853000000000002</v>
      </c>
      <c r="I177" s="263"/>
      <c r="J177" s="259"/>
      <c r="K177" s="259"/>
      <c r="L177" s="264"/>
      <c r="M177" s="265"/>
      <c r="N177" s="266"/>
      <c r="O177" s="266"/>
      <c r="P177" s="266"/>
      <c r="Q177" s="266"/>
      <c r="R177" s="266"/>
      <c r="S177" s="266"/>
      <c r="T177" s="267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8" t="s">
        <v>150</v>
      </c>
      <c r="AU177" s="268" t="s">
        <v>91</v>
      </c>
      <c r="AV177" s="15" t="s">
        <v>157</v>
      </c>
      <c r="AW177" s="15" t="s">
        <v>36</v>
      </c>
      <c r="AX177" s="15" t="s">
        <v>81</v>
      </c>
      <c r="AY177" s="268" t="s">
        <v>139</v>
      </c>
    </row>
    <row r="178" s="13" customFormat="1">
      <c r="A178" s="13"/>
      <c r="B178" s="237"/>
      <c r="C178" s="238"/>
      <c r="D178" s="232" t="s">
        <v>150</v>
      </c>
      <c r="E178" s="239" t="s">
        <v>1</v>
      </c>
      <c r="F178" s="240" t="s">
        <v>201</v>
      </c>
      <c r="G178" s="238"/>
      <c r="H178" s="239" t="s">
        <v>1</v>
      </c>
      <c r="I178" s="241"/>
      <c r="J178" s="238"/>
      <c r="K178" s="238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150</v>
      </c>
      <c r="AU178" s="246" t="s">
        <v>91</v>
      </c>
      <c r="AV178" s="13" t="s">
        <v>89</v>
      </c>
      <c r="AW178" s="13" t="s">
        <v>36</v>
      </c>
      <c r="AX178" s="13" t="s">
        <v>81</v>
      </c>
      <c r="AY178" s="246" t="s">
        <v>139</v>
      </c>
    </row>
    <row r="179" s="14" customFormat="1">
      <c r="A179" s="14"/>
      <c r="B179" s="247"/>
      <c r="C179" s="248"/>
      <c r="D179" s="232" t="s">
        <v>150</v>
      </c>
      <c r="E179" s="249" t="s">
        <v>1</v>
      </c>
      <c r="F179" s="250" t="s">
        <v>202</v>
      </c>
      <c r="G179" s="248"/>
      <c r="H179" s="251">
        <v>82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150</v>
      </c>
      <c r="AU179" s="257" t="s">
        <v>91</v>
      </c>
      <c r="AV179" s="14" t="s">
        <v>91</v>
      </c>
      <c r="AW179" s="14" t="s">
        <v>36</v>
      </c>
      <c r="AX179" s="14" t="s">
        <v>81</v>
      </c>
      <c r="AY179" s="257" t="s">
        <v>139</v>
      </c>
    </row>
    <row r="180" s="15" customFormat="1">
      <c r="A180" s="15"/>
      <c r="B180" s="258"/>
      <c r="C180" s="259"/>
      <c r="D180" s="232" t="s">
        <v>150</v>
      </c>
      <c r="E180" s="260" t="s">
        <v>1</v>
      </c>
      <c r="F180" s="261" t="s">
        <v>156</v>
      </c>
      <c r="G180" s="259"/>
      <c r="H180" s="262">
        <v>82</v>
      </c>
      <c r="I180" s="263"/>
      <c r="J180" s="259"/>
      <c r="K180" s="259"/>
      <c r="L180" s="264"/>
      <c r="M180" s="265"/>
      <c r="N180" s="266"/>
      <c r="O180" s="266"/>
      <c r="P180" s="266"/>
      <c r="Q180" s="266"/>
      <c r="R180" s="266"/>
      <c r="S180" s="266"/>
      <c r="T180" s="267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8" t="s">
        <v>150</v>
      </c>
      <c r="AU180" s="268" t="s">
        <v>91</v>
      </c>
      <c r="AV180" s="15" t="s">
        <v>157</v>
      </c>
      <c r="AW180" s="15" t="s">
        <v>36</v>
      </c>
      <c r="AX180" s="15" t="s">
        <v>89</v>
      </c>
      <c r="AY180" s="268" t="s">
        <v>139</v>
      </c>
    </row>
    <row r="181" s="2" customFormat="1" ht="33" customHeight="1">
      <c r="A181" s="39"/>
      <c r="B181" s="40"/>
      <c r="C181" s="219" t="s">
        <v>203</v>
      </c>
      <c r="D181" s="219" t="s">
        <v>141</v>
      </c>
      <c r="E181" s="220" t="s">
        <v>204</v>
      </c>
      <c r="F181" s="221" t="s">
        <v>205</v>
      </c>
      <c r="G181" s="222" t="s">
        <v>186</v>
      </c>
      <c r="H181" s="223">
        <v>207.30600000000001</v>
      </c>
      <c r="I181" s="224"/>
      <c r="J181" s="225">
        <f>ROUND(I181*H181,2)</f>
        <v>0</v>
      </c>
      <c r="K181" s="221" t="s">
        <v>145</v>
      </c>
      <c r="L181" s="45"/>
      <c r="M181" s="226" t="s">
        <v>1</v>
      </c>
      <c r="N181" s="227" t="s">
        <v>46</v>
      </c>
      <c r="O181" s="92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0" t="s">
        <v>146</v>
      </c>
      <c r="AT181" s="230" t="s">
        <v>141</v>
      </c>
      <c r="AU181" s="230" t="s">
        <v>91</v>
      </c>
      <c r="AY181" s="18" t="s">
        <v>139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8" t="s">
        <v>89</v>
      </c>
      <c r="BK181" s="231">
        <f>ROUND(I181*H181,2)</f>
        <v>0</v>
      </c>
      <c r="BL181" s="18" t="s">
        <v>146</v>
      </c>
      <c r="BM181" s="230" t="s">
        <v>206</v>
      </c>
    </row>
    <row r="182" s="13" customFormat="1">
      <c r="A182" s="13"/>
      <c r="B182" s="237"/>
      <c r="C182" s="238"/>
      <c r="D182" s="232" t="s">
        <v>150</v>
      </c>
      <c r="E182" s="239" t="s">
        <v>1</v>
      </c>
      <c r="F182" s="240" t="s">
        <v>207</v>
      </c>
      <c r="G182" s="238"/>
      <c r="H182" s="239" t="s">
        <v>1</v>
      </c>
      <c r="I182" s="241"/>
      <c r="J182" s="238"/>
      <c r="K182" s="238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150</v>
      </c>
      <c r="AU182" s="246" t="s">
        <v>91</v>
      </c>
      <c r="AV182" s="13" t="s">
        <v>89</v>
      </c>
      <c r="AW182" s="13" t="s">
        <v>36</v>
      </c>
      <c r="AX182" s="13" t="s">
        <v>81</v>
      </c>
      <c r="AY182" s="246" t="s">
        <v>139</v>
      </c>
    </row>
    <row r="183" s="13" customFormat="1">
      <c r="A183" s="13"/>
      <c r="B183" s="237"/>
      <c r="C183" s="238"/>
      <c r="D183" s="232" t="s">
        <v>150</v>
      </c>
      <c r="E183" s="239" t="s">
        <v>1</v>
      </c>
      <c r="F183" s="240" t="s">
        <v>208</v>
      </c>
      <c r="G183" s="238"/>
      <c r="H183" s="239" t="s">
        <v>1</v>
      </c>
      <c r="I183" s="241"/>
      <c r="J183" s="238"/>
      <c r="K183" s="238"/>
      <c r="L183" s="242"/>
      <c r="M183" s="243"/>
      <c r="N183" s="244"/>
      <c r="O183" s="244"/>
      <c r="P183" s="244"/>
      <c r="Q183" s="244"/>
      <c r="R183" s="244"/>
      <c r="S183" s="244"/>
      <c r="T183" s="24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6" t="s">
        <v>150</v>
      </c>
      <c r="AU183" s="246" t="s">
        <v>91</v>
      </c>
      <c r="AV183" s="13" t="s">
        <v>89</v>
      </c>
      <c r="AW183" s="13" t="s">
        <v>36</v>
      </c>
      <c r="AX183" s="13" t="s">
        <v>81</v>
      </c>
      <c r="AY183" s="246" t="s">
        <v>139</v>
      </c>
    </row>
    <row r="184" s="14" customFormat="1">
      <c r="A184" s="14"/>
      <c r="B184" s="247"/>
      <c r="C184" s="248"/>
      <c r="D184" s="232" t="s">
        <v>150</v>
      </c>
      <c r="E184" s="249" t="s">
        <v>1</v>
      </c>
      <c r="F184" s="250" t="s">
        <v>209</v>
      </c>
      <c r="G184" s="248"/>
      <c r="H184" s="251">
        <v>207.30600000000001</v>
      </c>
      <c r="I184" s="252"/>
      <c r="J184" s="248"/>
      <c r="K184" s="248"/>
      <c r="L184" s="253"/>
      <c r="M184" s="254"/>
      <c r="N184" s="255"/>
      <c r="O184" s="255"/>
      <c r="P184" s="255"/>
      <c r="Q184" s="255"/>
      <c r="R184" s="255"/>
      <c r="S184" s="255"/>
      <c r="T184" s="25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7" t="s">
        <v>150</v>
      </c>
      <c r="AU184" s="257" t="s">
        <v>91</v>
      </c>
      <c r="AV184" s="14" t="s">
        <v>91</v>
      </c>
      <c r="AW184" s="14" t="s">
        <v>36</v>
      </c>
      <c r="AX184" s="14" t="s">
        <v>81</v>
      </c>
      <c r="AY184" s="257" t="s">
        <v>139</v>
      </c>
    </row>
    <row r="185" s="15" customFormat="1">
      <c r="A185" s="15"/>
      <c r="B185" s="258"/>
      <c r="C185" s="259"/>
      <c r="D185" s="232" t="s">
        <v>150</v>
      </c>
      <c r="E185" s="260" t="s">
        <v>1</v>
      </c>
      <c r="F185" s="261" t="s">
        <v>156</v>
      </c>
      <c r="G185" s="259"/>
      <c r="H185" s="262">
        <v>207.30600000000001</v>
      </c>
      <c r="I185" s="263"/>
      <c r="J185" s="259"/>
      <c r="K185" s="259"/>
      <c r="L185" s="264"/>
      <c r="M185" s="265"/>
      <c r="N185" s="266"/>
      <c r="O185" s="266"/>
      <c r="P185" s="266"/>
      <c r="Q185" s="266"/>
      <c r="R185" s="266"/>
      <c r="S185" s="266"/>
      <c r="T185" s="267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8" t="s">
        <v>150</v>
      </c>
      <c r="AU185" s="268" t="s">
        <v>91</v>
      </c>
      <c r="AV185" s="15" t="s">
        <v>157</v>
      </c>
      <c r="AW185" s="15" t="s">
        <v>36</v>
      </c>
      <c r="AX185" s="15" t="s">
        <v>89</v>
      </c>
      <c r="AY185" s="268" t="s">
        <v>139</v>
      </c>
    </row>
    <row r="186" s="2" customFormat="1" ht="33" customHeight="1">
      <c r="A186" s="39"/>
      <c r="B186" s="40"/>
      <c r="C186" s="219" t="s">
        <v>210</v>
      </c>
      <c r="D186" s="219" t="s">
        <v>141</v>
      </c>
      <c r="E186" s="220" t="s">
        <v>211</v>
      </c>
      <c r="F186" s="221" t="s">
        <v>212</v>
      </c>
      <c r="G186" s="222" t="s">
        <v>186</v>
      </c>
      <c r="H186" s="223">
        <v>165.84399999999999</v>
      </c>
      <c r="I186" s="224"/>
      <c r="J186" s="225">
        <f>ROUND(I186*H186,2)</f>
        <v>0</v>
      </c>
      <c r="K186" s="221" t="s">
        <v>145</v>
      </c>
      <c r="L186" s="45"/>
      <c r="M186" s="226" t="s">
        <v>1</v>
      </c>
      <c r="N186" s="227" t="s">
        <v>46</v>
      </c>
      <c r="O186" s="92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146</v>
      </c>
      <c r="AT186" s="230" t="s">
        <v>141</v>
      </c>
      <c r="AU186" s="230" t="s">
        <v>91</v>
      </c>
      <c r="AY186" s="18" t="s">
        <v>139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89</v>
      </c>
      <c r="BK186" s="231">
        <f>ROUND(I186*H186,2)</f>
        <v>0</v>
      </c>
      <c r="BL186" s="18" t="s">
        <v>146</v>
      </c>
      <c r="BM186" s="230" t="s">
        <v>213</v>
      </c>
    </row>
    <row r="187" s="13" customFormat="1">
      <c r="A187" s="13"/>
      <c r="B187" s="237"/>
      <c r="C187" s="238"/>
      <c r="D187" s="232" t="s">
        <v>150</v>
      </c>
      <c r="E187" s="239" t="s">
        <v>1</v>
      </c>
      <c r="F187" s="240" t="s">
        <v>214</v>
      </c>
      <c r="G187" s="238"/>
      <c r="H187" s="239" t="s">
        <v>1</v>
      </c>
      <c r="I187" s="241"/>
      <c r="J187" s="238"/>
      <c r="K187" s="238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150</v>
      </c>
      <c r="AU187" s="246" t="s">
        <v>91</v>
      </c>
      <c r="AV187" s="13" t="s">
        <v>89</v>
      </c>
      <c r="AW187" s="13" t="s">
        <v>36</v>
      </c>
      <c r="AX187" s="13" t="s">
        <v>81</v>
      </c>
      <c r="AY187" s="246" t="s">
        <v>139</v>
      </c>
    </row>
    <row r="188" s="13" customFormat="1">
      <c r="A188" s="13"/>
      <c r="B188" s="237"/>
      <c r="C188" s="238"/>
      <c r="D188" s="232" t="s">
        <v>150</v>
      </c>
      <c r="E188" s="239" t="s">
        <v>1</v>
      </c>
      <c r="F188" s="240" t="s">
        <v>215</v>
      </c>
      <c r="G188" s="238"/>
      <c r="H188" s="239" t="s">
        <v>1</v>
      </c>
      <c r="I188" s="241"/>
      <c r="J188" s="238"/>
      <c r="K188" s="238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150</v>
      </c>
      <c r="AU188" s="246" t="s">
        <v>91</v>
      </c>
      <c r="AV188" s="13" t="s">
        <v>89</v>
      </c>
      <c r="AW188" s="13" t="s">
        <v>36</v>
      </c>
      <c r="AX188" s="13" t="s">
        <v>81</v>
      </c>
      <c r="AY188" s="246" t="s">
        <v>139</v>
      </c>
    </row>
    <row r="189" s="14" customFormat="1">
      <c r="A189" s="14"/>
      <c r="B189" s="247"/>
      <c r="C189" s="248"/>
      <c r="D189" s="232" t="s">
        <v>150</v>
      </c>
      <c r="E189" s="249" t="s">
        <v>1</v>
      </c>
      <c r="F189" s="250" t="s">
        <v>216</v>
      </c>
      <c r="G189" s="248"/>
      <c r="H189" s="251">
        <v>115.758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150</v>
      </c>
      <c r="AU189" s="257" t="s">
        <v>91</v>
      </c>
      <c r="AV189" s="14" t="s">
        <v>91</v>
      </c>
      <c r="AW189" s="14" t="s">
        <v>36</v>
      </c>
      <c r="AX189" s="14" t="s">
        <v>81</v>
      </c>
      <c r="AY189" s="257" t="s">
        <v>139</v>
      </c>
    </row>
    <row r="190" s="14" customFormat="1">
      <c r="A190" s="14"/>
      <c r="B190" s="247"/>
      <c r="C190" s="248"/>
      <c r="D190" s="232" t="s">
        <v>150</v>
      </c>
      <c r="E190" s="249" t="s">
        <v>1</v>
      </c>
      <c r="F190" s="250" t="s">
        <v>217</v>
      </c>
      <c r="G190" s="248"/>
      <c r="H190" s="251">
        <v>223.83600000000001</v>
      </c>
      <c r="I190" s="252"/>
      <c r="J190" s="248"/>
      <c r="K190" s="248"/>
      <c r="L190" s="253"/>
      <c r="M190" s="254"/>
      <c r="N190" s="255"/>
      <c r="O190" s="255"/>
      <c r="P190" s="255"/>
      <c r="Q190" s="255"/>
      <c r="R190" s="255"/>
      <c r="S190" s="255"/>
      <c r="T190" s="25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7" t="s">
        <v>150</v>
      </c>
      <c r="AU190" s="257" t="s">
        <v>91</v>
      </c>
      <c r="AV190" s="14" t="s">
        <v>91</v>
      </c>
      <c r="AW190" s="14" t="s">
        <v>36</v>
      </c>
      <c r="AX190" s="14" t="s">
        <v>81</v>
      </c>
      <c r="AY190" s="257" t="s">
        <v>139</v>
      </c>
    </row>
    <row r="191" s="13" customFormat="1">
      <c r="A191" s="13"/>
      <c r="B191" s="237"/>
      <c r="C191" s="238"/>
      <c r="D191" s="232" t="s">
        <v>150</v>
      </c>
      <c r="E191" s="239" t="s">
        <v>1</v>
      </c>
      <c r="F191" s="240" t="s">
        <v>218</v>
      </c>
      <c r="G191" s="238"/>
      <c r="H191" s="239" t="s">
        <v>1</v>
      </c>
      <c r="I191" s="241"/>
      <c r="J191" s="238"/>
      <c r="K191" s="238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150</v>
      </c>
      <c r="AU191" s="246" t="s">
        <v>91</v>
      </c>
      <c r="AV191" s="13" t="s">
        <v>89</v>
      </c>
      <c r="AW191" s="13" t="s">
        <v>36</v>
      </c>
      <c r="AX191" s="13" t="s">
        <v>81</v>
      </c>
      <c r="AY191" s="246" t="s">
        <v>139</v>
      </c>
    </row>
    <row r="192" s="14" customFormat="1">
      <c r="A192" s="14"/>
      <c r="B192" s="247"/>
      <c r="C192" s="248"/>
      <c r="D192" s="232" t="s">
        <v>150</v>
      </c>
      <c r="E192" s="249" t="s">
        <v>1</v>
      </c>
      <c r="F192" s="250" t="s">
        <v>219</v>
      </c>
      <c r="G192" s="248"/>
      <c r="H192" s="251">
        <v>14.443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7" t="s">
        <v>150</v>
      </c>
      <c r="AU192" s="257" t="s">
        <v>91</v>
      </c>
      <c r="AV192" s="14" t="s">
        <v>91</v>
      </c>
      <c r="AW192" s="14" t="s">
        <v>36</v>
      </c>
      <c r="AX192" s="14" t="s">
        <v>81</v>
      </c>
      <c r="AY192" s="257" t="s">
        <v>139</v>
      </c>
    </row>
    <row r="193" s="13" customFormat="1">
      <c r="A193" s="13"/>
      <c r="B193" s="237"/>
      <c r="C193" s="238"/>
      <c r="D193" s="232" t="s">
        <v>150</v>
      </c>
      <c r="E193" s="239" t="s">
        <v>1</v>
      </c>
      <c r="F193" s="240" t="s">
        <v>220</v>
      </c>
      <c r="G193" s="238"/>
      <c r="H193" s="239" t="s">
        <v>1</v>
      </c>
      <c r="I193" s="241"/>
      <c r="J193" s="238"/>
      <c r="K193" s="238"/>
      <c r="L193" s="242"/>
      <c r="M193" s="243"/>
      <c r="N193" s="244"/>
      <c r="O193" s="244"/>
      <c r="P193" s="244"/>
      <c r="Q193" s="244"/>
      <c r="R193" s="244"/>
      <c r="S193" s="244"/>
      <c r="T193" s="24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6" t="s">
        <v>150</v>
      </c>
      <c r="AU193" s="246" t="s">
        <v>91</v>
      </c>
      <c r="AV193" s="13" t="s">
        <v>89</v>
      </c>
      <c r="AW193" s="13" t="s">
        <v>36</v>
      </c>
      <c r="AX193" s="13" t="s">
        <v>81</v>
      </c>
      <c r="AY193" s="246" t="s">
        <v>139</v>
      </c>
    </row>
    <row r="194" s="14" customFormat="1">
      <c r="A194" s="14"/>
      <c r="B194" s="247"/>
      <c r="C194" s="248"/>
      <c r="D194" s="232" t="s">
        <v>150</v>
      </c>
      <c r="E194" s="249" t="s">
        <v>1</v>
      </c>
      <c r="F194" s="250" t="s">
        <v>221</v>
      </c>
      <c r="G194" s="248"/>
      <c r="H194" s="251">
        <v>3.125</v>
      </c>
      <c r="I194" s="252"/>
      <c r="J194" s="248"/>
      <c r="K194" s="248"/>
      <c r="L194" s="253"/>
      <c r="M194" s="254"/>
      <c r="N194" s="255"/>
      <c r="O194" s="255"/>
      <c r="P194" s="255"/>
      <c r="Q194" s="255"/>
      <c r="R194" s="255"/>
      <c r="S194" s="255"/>
      <c r="T194" s="25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7" t="s">
        <v>150</v>
      </c>
      <c r="AU194" s="257" t="s">
        <v>91</v>
      </c>
      <c r="AV194" s="14" t="s">
        <v>91</v>
      </c>
      <c r="AW194" s="14" t="s">
        <v>36</v>
      </c>
      <c r="AX194" s="14" t="s">
        <v>81</v>
      </c>
      <c r="AY194" s="257" t="s">
        <v>139</v>
      </c>
    </row>
    <row r="195" s="13" customFormat="1">
      <c r="A195" s="13"/>
      <c r="B195" s="237"/>
      <c r="C195" s="238"/>
      <c r="D195" s="232" t="s">
        <v>150</v>
      </c>
      <c r="E195" s="239" t="s">
        <v>1</v>
      </c>
      <c r="F195" s="240" t="s">
        <v>222</v>
      </c>
      <c r="G195" s="238"/>
      <c r="H195" s="239" t="s">
        <v>1</v>
      </c>
      <c r="I195" s="241"/>
      <c r="J195" s="238"/>
      <c r="K195" s="238"/>
      <c r="L195" s="242"/>
      <c r="M195" s="243"/>
      <c r="N195" s="244"/>
      <c r="O195" s="244"/>
      <c r="P195" s="244"/>
      <c r="Q195" s="244"/>
      <c r="R195" s="244"/>
      <c r="S195" s="244"/>
      <c r="T195" s="24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6" t="s">
        <v>150</v>
      </c>
      <c r="AU195" s="246" t="s">
        <v>91</v>
      </c>
      <c r="AV195" s="13" t="s">
        <v>89</v>
      </c>
      <c r="AW195" s="13" t="s">
        <v>36</v>
      </c>
      <c r="AX195" s="13" t="s">
        <v>81</v>
      </c>
      <c r="AY195" s="246" t="s">
        <v>139</v>
      </c>
    </row>
    <row r="196" s="14" customFormat="1">
      <c r="A196" s="14"/>
      <c r="B196" s="247"/>
      <c r="C196" s="248"/>
      <c r="D196" s="232" t="s">
        <v>150</v>
      </c>
      <c r="E196" s="249" t="s">
        <v>1</v>
      </c>
      <c r="F196" s="250" t="s">
        <v>223</v>
      </c>
      <c r="G196" s="248"/>
      <c r="H196" s="251">
        <v>158.946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150</v>
      </c>
      <c r="AU196" s="257" t="s">
        <v>91</v>
      </c>
      <c r="AV196" s="14" t="s">
        <v>91</v>
      </c>
      <c r="AW196" s="14" t="s">
        <v>36</v>
      </c>
      <c r="AX196" s="14" t="s">
        <v>81</v>
      </c>
      <c r="AY196" s="257" t="s">
        <v>139</v>
      </c>
    </row>
    <row r="197" s="13" customFormat="1">
      <c r="A197" s="13"/>
      <c r="B197" s="237"/>
      <c r="C197" s="238"/>
      <c r="D197" s="232" t="s">
        <v>150</v>
      </c>
      <c r="E197" s="239" t="s">
        <v>1</v>
      </c>
      <c r="F197" s="240" t="s">
        <v>218</v>
      </c>
      <c r="G197" s="238"/>
      <c r="H197" s="239" t="s">
        <v>1</v>
      </c>
      <c r="I197" s="241"/>
      <c r="J197" s="238"/>
      <c r="K197" s="238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150</v>
      </c>
      <c r="AU197" s="246" t="s">
        <v>91</v>
      </c>
      <c r="AV197" s="13" t="s">
        <v>89</v>
      </c>
      <c r="AW197" s="13" t="s">
        <v>36</v>
      </c>
      <c r="AX197" s="13" t="s">
        <v>81</v>
      </c>
      <c r="AY197" s="246" t="s">
        <v>139</v>
      </c>
    </row>
    <row r="198" s="14" customFormat="1">
      <c r="A198" s="14"/>
      <c r="B198" s="247"/>
      <c r="C198" s="248"/>
      <c r="D198" s="232" t="s">
        <v>150</v>
      </c>
      <c r="E198" s="249" t="s">
        <v>1</v>
      </c>
      <c r="F198" s="250" t="s">
        <v>224</v>
      </c>
      <c r="G198" s="248"/>
      <c r="H198" s="251">
        <v>12.161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150</v>
      </c>
      <c r="AU198" s="257" t="s">
        <v>91</v>
      </c>
      <c r="AV198" s="14" t="s">
        <v>91</v>
      </c>
      <c r="AW198" s="14" t="s">
        <v>36</v>
      </c>
      <c r="AX198" s="14" t="s">
        <v>81</v>
      </c>
      <c r="AY198" s="257" t="s">
        <v>139</v>
      </c>
    </row>
    <row r="199" s="13" customFormat="1">
      <c r="A199" s="13"/>
      <c r="B199" s="237"/>
      <c r="C199" s="238"/>
      <c r="D199" s="232" t="s">
        <v>150</v>
      </c>
      <c r="E199" s="239" t="s">
        <v>1</v>
      </c>
      <c r="F199" s="240" t="s">
        <v>220</v>
      </c>
      <c r="G199" s="238"/>
      <c r="H199" s="239" t="s">
        <v>1</v>
      </c>
      <c r="I199" s="241"/>
      <c r="J199" s="238"/>
      <c r="K199" s="238"/>
      <c r="L199" s="242"/>
      <c r="M199" s="243"/>
      <c r="N199" s="244"/>
      <c r="O199" s="244"/>
      <c r="P199" s="244"/>
      <c r="Q199" s="244"/>
      <c r="R199" s="244"/>
      <c r="S199" s="244"/>
      <c r="T199" s="24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6" t="s">
        <v>150</v>
      </c>
      <c r="AU199" s="246" t="s">
        <v>91</v>
      </c>
      <c r="AV199" s="13" t="s">
        <v>89</v>
      </c>
      <c r="AW199" s="13" t="s">
        <v>36</v>
      </c>
      <c r="AX199" s="13" t="s">
        <v>81</v>
      </c>
      <c r="AY199" s="246" t="s">
        <v>139</v>
      </c>
    </row>
    <row r="200" s="14" customFormat="1">
      <c r="A200" s="14"/>
      <c r="B200" s="247"/>
      <c r="C200" s="248"/>
      <c r="D200" s="232" t="s">
        <v>150</v>
      </c>
      <c r="E200" s="249" t="s">
        <v>1</v>
      </c>
      <c r="F200" s="250" t="s">
        <v>225</v>
      </c>
      <c r="G200" s="248"/>
      <c r="H200" s="251">
        <v>1.5629999999999999</v>
      </c>
      <c r="I200" s="252"/>
      <c r="J200" s="248"/>
      <c r="K200" s="248"/>
      <c r="L200" s="253"/>
      <c r="M200" s="254"/>
      <c r="N200" s="255"/>
      <c r="O200" s="255"/>
      <c r="P200" s="255"/>
      <c r="Q200" s="255"/>
      <c r="R200" s="255"/>
      <c r="S200" s="255"/>
      <c r="T200" s="25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7" t="s">
        <v>150</v>
      </c>
      <c r="AU200" s="257" t="s">
        <v>91</v>
      </c>
      <c r="AV200" s="14" t="s">
        <v>91</v>
      </c>
      <c r="AW200" s="14" t="s">
        <v>36</v>
      </c>
      <c r="AX200" s="14" t="s">
        <v>81</v>
      </c>
      <c r="AY200" s="257" t="s">
        <v>139</v>
      </c>
    </row>
    <row r="201" s="13" customFormat="1">
      <c r="A201" s="13"/>
      <c r="B201" s="237"/>
      <c r="C201" s="238"/>
      <c r="D201" s="232" t="s">
        <v>150</v>
      </c>
      <c r="E201" s="239" t="s">
        <v>1</v>
      </c>
      <c r="F201" s="240" t="s">
        <v>226</v>
      </c>
      <c r="G201" s="238"/>
      <c r="H201" s="239" t="s">
        <v>1</v>
      </c>
      <c r="I201" s="241"/>
      <c r="J201" s="238"/>
      <c r="K201" s="238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150</v>
      </c>
      <c r="AU201" s="246" t="s">
        <v>91</v>
      </c>
      <c r="AV201" s="13" t="s">
        <v>89</v>
      </c>
      <c r="AW201" s="13" t="s">
        <v>36</v>
      </c>
      <c r="AX201" s="13" t="s">
        <v>81</v>
      </c>
      <c r="AY201" s="246" t="s">
        <v>139</v>
      </c>
    </row>
    <row r="202" s="14" customFormat="1">
      <c r="A202" s="14"/>
      <c r="B202" s="247"/>
      <c r="C202" s="248"/>
      <c r="D202" s="232" t="s">
        <v>150</v>
      </c>
      <c r="E202" s="249" t="s">
        <v>1</v>
      </c>
      <c r="F202" s="250" t="s">
        <v>227</v>
      </c>
      <c r="G202" s="248"/>
      <c r="H202" s="251">
        <v>-2.8969999999999998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150</v>
      </c>
      <c r="AU202" s="257" t="s">
        <v>91</v>
      </c>
      <c r="AV202" s="14" t="s">
        <v>91</v>
      </c>
      <c r="AW202" s="14" t="s">
        <v>36</v>
      </c>
      <c r="AX202" s="14" t="s">
        <v>81</v>
      </c>
      <c r="AY202" s="257" t="s">
        <v>139</v>
      </c>
    </row>
    <row r="203" s="14" customFormat="1">
      <c r="A203" s="14"/>
      <c r="B203" s="247"/>
      <c r="C203" s="248"/>
      <c r="D203" s="232" t="s">
        <v>150</v>
      </c>
      <c r="E203" s="249" t="s">
        <v>1</v>
      </c>
      <c r="F203" s="250" t="s">
        <v>228</v>
      </c>
      <c r="G203" s="248"/>
      <c r="H203" s="251">
        <v>-0.113</v>
      </c>
      <c r="I203" s="252"/>
      <c r="J203" s="248"/>
      <c r="K203" s="248"/>
      <c r="L203" s="253"/>
      <c r="M203" s="254"/>
      <c r="N203" s="255"/>
      <c r="O203" s="255"/>
      <c r="P203" s="255"/>
      <c r="Q203" s="255"/>
      <c r="R203" s="255"/>
      <c r="S203" s="255"/>
      <c r="T203" s="25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7" t="s">
        <v>150</v>
      </c>
      <c r="AU203" s="257" t="s">
        <v>91</v>
      </c>
      <c r="AV203" s="14" t="s">
        <v>91</v>
      </c>
      <c r="AW203" s="14" t="s">
        <v>36</v>
      </c>
      <c r="AX203" s="14" t="s">
        <v>81</v>
      </c>
      <c r="AY203" s="257" t="s">
        <v>139</v>
      </c>
    </row>
    <row r="204" s="14" customFormat="1">
      <c r="A204" s="14"/>
      <c r="B204" s="247"/>
      <c r="C204" s="248"/>
      <c r="D204" s="232" t="s">
        <v>150</v>
      </c>
      <c r="E204" s="249" t="s">
        <v>1</v>
      </c>
      <c r="F204" s="250" t="s">
        <v>229</v>
      </c>
      <c r="G204" s="248"/>
      <c r="H204" s="251">
        <v>-13.060000000000001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7" t="s">
        <v>150</v>
      </c>
      <c r="AU204" s="257" t="s">
        <v>91</v>
      </c>
      <c r="AV204" s="14" t="s">
        <v>91</v>
      </c>
      <c r="AW204" s="14" t="s">
        <v>36</v>
      </c>
      <c r="AX204" s="14" t="s">
        <v>81</v>
      </c>
      <c r="AY204" s="257" t="s">
        <v>139</v>
      </c>
    </row>
    <row r="205" s="13" customFormat="1">
      <c r="A205" s="13"/>
      <c r="B205" s="237"/>
      <c r="C205" s="238"/>
      <c r="D205" s="232" t="s">
        <v>150</v>
      </c>
      <c r="E205" s="239" t="s">
        <v>1</v>
      </c>
      <c r="F205" s="240" t="s">
        <v>230</v>
      </c>
      <c r="G205" s="238"/>
      <c r="H205" s="239" t="s">
        <v>1</v>
      </c>
      <c r="I205" s="241"/>
      <c r="J205" s="238"/>
      <c r="K205" s="238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150</v>
      </c>
      <c r="AU205" s="246" t="s">
        <v>91</v>
      </c>
      <c r="AV205" s="13" t="s">
        <v>89</v>
      </c>
      <c r="AW205" s="13" t="s">
        <v>36</v>
      </c>
      <c r="AX205" s="13" t="s">
        <v>81</v>
      </c>
      <c r="AY205" s="246" t="s">
        <v>139</v>
      </c>
    </row>
    <row r="206" s="14" customFormat="1">
      <c r="A206" s="14"/>
      <c r="B206" s="247"/>
      <c r="C206" s="248"/>
      <c r="D206" s="232" t="s">
        <v>150</v>
      </c>
      <c r="E206" s="249" t="s">
        <v>1</v>
      </c>
      <c r="F206" s="250" t="s">
        <v>231</v>
      </c>
      <c r="G206" s="248"/>
      <c r="H206" s="251">
        <v>-11.260999999999999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7" t="s">
        <v>150</v>
      </c>
      <c r="AU206" s="257" t="s">
        <v>91</v>
      </c>
      <c r="AV206" s="14" t="s">
        <v>91</v>
      </c>
      <c r="AW206" s="14" t="s">
        <v>36</v>
      </c>
      <c r="AX206" s="14" t="s">
        <v>81</v>
      </c>
      <c r="AY206" s="257" t="s">
        <v>139</v>
      </c>
    </row>
    <row r="207" s="13" customFormat="1">
      <c r="A207" s="13"/>
      <c r="B207" s="237"/>
      <c r="C207" s="238"/>
      <c r="D207" s="232" t="s">
        <v>150</v>
      </c>
      <c r="E207" s="239" t="s">
        <v>1</v>
      </c>
      <c r="F207" s="240" t="s">
        <v>232</v>
      </c>
      <c r="G207" s="238"/>
      <c r="H207" s="239" t="s">
        <v>1</v>
      </c>
      <c r="I207" s="241"/>
      <c r="J207" s="238"/>
      <c r="K207" s="238"/>
      <c r="L207" s="242"/>
      <c r="M207" s="243"/>
      <c r="N207" s="244"/>
      <c r="O207" s="244"/>
      <c r="P207" s="244"/>
      <c r="Q207" s="244"/>
      <c r="R207" s="244"/>
      <c r="S207" s="244"/>
      <c r="T207" s="24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6" t="s">
        <v>150</v>
      </c>
      <c r="AU207" s="246" t="s">
        <v>91</v>
      </c>
      <c r="AV207" s="13" t="s">
        <v>89</v>
      </c>
      <c r="AW207" s="13" t="s">
        <v>36</v>
      </c>
      <c r="AX207" s="13" t="s">
        <v>81</v>
      </c>
      <c r="AY207" s="246" t="s">
        <v>139</v>
      </c>
    </row>
    <row r="208" s="13" customFormat="1">
      <c r="A208" s="13"/>
      <c r="B208" s="237"/>
      <c r="C208" s="238"/>
      <c r="D208" s="232" t="s">
        <v>150</v>
      </c>
      <c r="E208" s="239" t="s">
        <v>1</v>
      </c>
      <c r="F208" s="240" t="s">
        <v>233</v>
      </c>
      <c r="G208" s="238"/>
      <c r="H208" s="239" t="s">
        <v>1</v>
      </c>
      <c r="I208" s="241"/>
      <c r="J208" s="238"/>
      <c r="K208" s="238"/>
      <c r="L208" s="242"/>
      <c r="M208" s="243"/>
      <c r="N208" s="244"/>
      <c r="O208" s="244"/>
      <c r="P208" s="244"/>
      <c r="Q208" s="244"/>
      <c r="R208" s="244"/>
      <c r="S208" s="244"/>
      <c r="T208" s="24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6" t="s">
        <v>150</v>
      </c>
      <c r="AU208" s="246" t="s">
        <v>91</v>
      </c>
      <c r="AV208" s="13" t="s">
        <v>89</v>
      </c>
      <c r="AW208" s="13" t="s">
        <v>36</v>
      </c>
      <c r="AX208" s="13" t="s">
        <v>81</v>
      </c>
      <c r="AY208" s="246" t="s">
        <v>139</v>
      </c>
    </row>
    <row r="209" s="14" customFormat="1">
      <c r="A209" s="14"/>
      <c r="B209" s="247"/>
      <c r="C209" s="248"/>
      <c r="D209" s="232" t="s">
        <v>150</v>
      </c>
      <c r="E209" s="249" t="s">
        <v>1</v>
      </c>
      <c r="F209" s="250" t="s">
        <v>234</v>
      </c>
      <c r="G209" s="248"/>
      <c r="H209" s="251">
        <v>1.317</v>
      </c>
      <c r="I209" s="252"/>
      <c r="J209" s="248"/>
      <c r="K209" s="248"/>
      <c r="L209" s="253"/>
      <c r="M209" s="254"/>
      <c r="N209" s="255"/>
      <c r="O209" s="255"/>
      <c r="P209" s="255"/>
      <c r="Q209" s="255"/>
      <c r="R209" s="255"/>
      <c r="S209" s="255"/>
      <c r="T209" s="25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7" t="s">
        <v>150</v>
      </c>
      <c r="AU209" s="257" t="s">
        <v>91</v>
      </c>
      <c r="AV209" s="14" t="s">
        <v>91</v>
      </c>
      <c r="AW209" s="14" t="s">
        <v>36</v>
      </c>
      <c r="AX209" s="14" t="s">
        <v>81</v>
      </c>
      <c r="AY209" s="257" t="s">
        <v>139</v>
      </c>
    </row>
    <row r="210" s="14" customFormat="1">
      <c r="A210" s="14"/>
      <c r="B210" s="247"/>
      <c r="C210" s="248"/>
      <c r="D210" s="232" t="s">
        <v>150</v>
      </c>
      <c r="E210" s="249" t="s">
        <v>1</v>
      </c>
      <c r="F210" s="250" t="s">
        <v>235</v>
      </c>
      <c r="G210" s="248"/>
      <c r="H210" s="251">
        <v>3.2799999999999998</v>
      </c>
      <c r="I210" s="252"/>
      <c r="J210" s="248"/>
      <c r="K210" s="248"/>
      <c r="L210" s="253"/>
      <c r="M210" s="254"/>
      <c r="N210" s="255"/>
      <c r="O210" s="255"/>
      <c r="P210" s="255"/>
      <c r="Q210" s="255"/>
      <c r="R210" s="255"/>
      <c r="S210" s="255"/>
      <c r="T210" s="25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7" t="s">
        <v>150</v>
      </c>
      <c r="AU210" s="257" t="s">
        <v>91</v>
      </c>
      <c r="AV210" s="14" t="s">
        <v>91</v>
      </c>
      <c r="AW210" s="14" t="s">
        <v>36</v>
      </c>
      <c r="AX210" s="14" t="s">
        <v>81</v>
      </c>
      <c r="AY210" s="257" t="s">
        <v>139</v>
      </c>
    </row>
    <row r="211" s="13" customFormat="1">
      <c r="A211" s="13"/>
      <c r="B211" s="237"/>
      <c r="C211" s="238"/>
      <c r="D211" s="232" t="s">
        <v>150</v>
      </c>
      <c r="E211" s="239" t="s">
        <v>1</v>
      </c>
      <c r="F211" s="240" t="s">
        <v>236</v>
      </c>
      <c r="G211" s="238"/>
      <c r="H211" s="239" t="s">
        <v>1</v>
      </c>
      <c r="I211" s="241"/>
      <c r="J211" s="238"/>
      <c r="K211" s="238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150</v>
      </c>
      <c r="AU211" s="246" t="s">
        <v>91</v>
      </c>
      <c r="AV211" s="13" t="s">
        <v>89</v>
      </c>
      <c r="AW211" s="13" t="s">
        <v>36</v>
      </c>
      <c r="AX211" s="13" t="s">
        <v>81</v>
      </c>
      <c r="AY211" s="246" t="s">
        <v>139</v>
      </c>
    </row>
    <row r="212" s="13" customFormat="1">
      <c r="A212" s="13"/>
      <c r="B212" s="237"/>
      <c r="C212" s="238"/>
      <c r="D212" s="232" t="s">
        <v>150</v>
      </c>
      <c r="E212" s="239" t="s">
        <v>1</v>
      </c>
      <c r="F212" s="240" t="s">
        <v>237</v>
      </c>
      <c r="G212" s="238"/>
      <c r="H212" s="239" t="s">
        <v>1</v>
      </c>
      <c r="I212" s="241"/>
      <c r="J212" s="238"/>
      <c r="K212" s="238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150</v>
      </c>
      <c r="AU212" s="246" t="s">
        <v>91</v>
      </c>
      <c r="AV212" s="13" t="s">
        <v>89</v>
      </c>
      <c r="AW212" s="13" t="s">
        <v>36</v>
      </c>
      <c r="AX212" s="13" t="s">
        <v>81</v>
      </c>
      <c r="AY212" s="246" t="s">
        <v>139</v>
      </c>
    </row>
    <row r="213" s="14" customFormat="1">
      <c r="A213" s="14"/>
      <c r="B213" s="247"/>
      <c r="C213" s="248"/>
      <c r="D213" s="232" t="s">
        <v>150</v>
      </c>
      <c r="E213" s="249" t="s">
        <v>1</v>
      </c>
      <c r="F213" s="250" t="s">
        <v>238</v>
      </c>
      <c r="G213" s="248"/>
      <c r="H213" s="251">
        <v>-52.533000000000001</v>
      </c>
      <c r="I213" s="252"/>
      <c r="J213" s="248"/>
      <c r="K213" s="248"/>
      <c r="L213" s="253"/>
      <c r="M213" s="254"/>
      <c r="N213" s="255"/>
      <c r="O213" s="255"/>
      <c r="P213" s="255"/>
      <c r="Q213" s="255"/>
      <c r="R213" s="255"/>
      <c r="S213" s="255"/>
      <c r="T213" s="25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7" t="s">
        <v>150</v>
      </c>
      <c r="AU213" s="257" t="s">
        <v>91</v>
      </c>
      <c r="AV213" s="14" t="s">
        <v>91</v>
      </c>
      <c r="AW213" s="14" t="s">
        <v>36</v>
      </c>
      <c r="AX213" s="14" t="s">
        <v>81</v>
      </c>
      <c r="AY213" s="257" t="s">
        <v>139</v>
      </c>
    </row>
    <row r="214" s="14" customFormat="1">
      <c r="A214" s="14"/>
      <c r="B214" s="247"/>
      <c r="C214" s="248"/>
      <c r="D214" s="232" t="s">
        <v>150</v>
      </c>
      <c r="E214" s="249" t="s">
        <v>1</v>
      </c>
      <c r="F214" s="250" t="s">
        <v>239</v>
      </c>
      <c r="G214" s="248"/>
      <c r="H214" s="251">
        <v>-1.667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150</v>
      </c>
      <c r="AU214" s="257" t="s">
        <v>91</v>
      </c>
      <c r="AV214" s="14" t="s">
        <v>91</v>
      </c>
      <c r="AW214" s="14" t="s">
        <v>36</v>
      </c>
      <c r="AX214" s="14" t="s">
        <v>81</v>
      </c>
      <c r="AY214" s="257" t="s">
        <v>139</v>
      </c>
    </row>
    <row r="215" s="14" customFormat="1">
      <c r="A215" s="14"/>
      <c r="B215" s="247"/>
      <c r="C215" s="248"/>
      <c r="D215" s="232" t="s">
        <v>150</v>
      </c>
      <c r="E215" s="249" t="s">
        <v>1</v>
      </c>
      <c r="F215" s="250" t="s">
        <v>240</v>
      </c>
      <c r="G215" s="248"/>
      <c r="H215" s="251">
        <v>-31.390000000000001</v>
      </c>
      <c r="I215" s="252"/>
      <c r="J215" s="248"/>
      <c r="K215" s="248"/>
      <c r="L215" s="253"/>
      <c r="M215" s="254"/>
      <c r="N215" s="255"/>
      <c r="O215" s="255"/>
      <c r="P215" s="255"/>
      <c r="Q215" s="255"/>
      <c r="R215" s="255"/>
      <c r="S215" s="255"/>
      <c r="T215" s="25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7" t="s">
        <v>150</v>
      </c>
      <c r="AU215" s="257" t="s">
        <v>91</v>
      </c>
      <c r="AV215" s="14" t="s">
        <v>91</v>
      </c>
      <c r="AW215" s="14" t="s">
        <v>36</v>
      </c>
      <c r="AX215" s="14" t="s">
        <v>81</v>
      </c>
      <c r="AY215" s="257" t="s">
        <v>139</v>
      </c>
    </row>
    <row r="216" s="14" customFormat="1">
      <c r="A216" s="14"/>
      <c r="B216" s="247"/>
      <c r="C216" s="248"/>
      <c r="D216" s="232" t="s">
        <v>150</v>
      </c>
      <c r="E216" s="249" t="s">
        <v>1</v>
      </c>
      <c r="F216" s="250" t="s">
        <v>241</v>
      </c>
      <c r="G216" s="248"/>
      <c r="H216" s="251">
        <v>-2.2109999999999999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150</v>
      </c>
      <c r="AU216" s="257" t="s">
        <v>91</v>
      </c>
      <c r="AV216" s="14" t="s">
        <v>91</v>
      </c>
      <c r="AW216" s="14" t="s">
        <v>36</v>
      </c>
      <c r="AX216" s="14" t="s">
        <v>81</v>
      </c>
      <c r="AY216" s="257" t="s">
        <v>139</v>
      </c>
    </row>
    <row r="217" s="13" customFormat="1">
      <c r="A217" s="13"/>
      <c r="B217" s="237"/>
      <c r="C217" s="238"/>
      <c r="D217" s="232" t="s">
        <v>150</v>
      </c>
      <c r="E217" s="239" t="s">
        <v>1</v>
      </c>
      <c r="F217" s="240" t="s">
        <v>198</v>
      </c>
      <c r="G217" s="238"/>
      <c r="H217" s="239" t="s">
        <v>1</v>
      </c>
      <c r="I217" s="241"/>
      <c r="J217" s="238"/>
      <c r="K217" s="238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150</v>
      </c>
      <c r="AU217" s="246" t="s">
        <v>91</v>
      </c>
      <c r="AV217" s="13" t="s">
        <v>89</v>
      </c>
      <c r="AW217" s="13" t="s">
        <v>36</v>
      </c>
      <c r="AX217" s="13" t="s">
        <v>81</v>
      </c>
      <c r="AY217" s="246" t="s">
        <v>139</v>
      </c>
    </row>
    <row r="218" s="14" customFormat="1">
      <c r="A218" s="14"/>
      <c r="B218" s="247"/>
      <c r="C218" s="248"/>
      <c r="D218" s="232" t="s">
        <v>150</v>
      </c>
      <c r="E218" s="249" t="s">
        <v>1</v>
      </c>
      <c r="F218" s="250" t="s">
        <v>242</v>
      </c>
      <c r="G218" s="248"/>
      <c r="H218" s="251">
        <v>-4.4329999999999998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150</v>
      </c>
      <c r="AU218" s="257" t="s">
        <v>91</v>
      </c>
      <c r="AV218" s="14" t="s">
        <v>91</v>
      </c>
      <c r="AW218" s="14" t="s">
        <v>36</v>
      </c>
      <c r="AX218" s="14" t="s">
        <v>81</v>
      </c>
      <c r="AY218" s="257" t="s">
        <v>139</v>
      </c>
    </row>
    <row r="219" s="14" customFormat="1">
      <c r="A219" s="14"/>
      <c r="B219" s="247"/>
      <c r="C219" s="248"/>
      <c r="D219" s="232" t="s">
        <v>150</v>
      </c>
      <c r="E219" s="249" t="s">
        <v>1</v>
      </c>
      <c r="F219" s="250" t="s">
        <v>243</v>
      </c>
      <c r="G219" s="248"/>
      <c r="H219" s="251">
        <v>-0.253</v>
      </c>
      <c r="I219" s="252"/>
      <c r="J219" s="248"/>
      <c r="K219" s="248"/>
      <c r="L219" s="253"/>
      <c r="M219" s="254"/>
      <c r="N219" s="255"/>
      <c r="O219" s="255"/>
      <c r="P219" s="255"/>
      <c r="Q219" s="255"/>
      <c r="R219" s="255"/>
      <c r="S219" s="255"/>
      <c r="T219" s="256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7" t="s">
        <v>150</v>
      </c>
      <c r="AU219" s="257" t="s">
        <v>91</v>
      </c>
      <c r="AV219" s="14" t="s">
        <v>91</v>
      </c>
      <c r="AW219" s="14" t="s">
        <v>36</v>
      </c>
      <c r="AX219" s="14" t="s">
        <v>81</v>
      </c>
      <c r="AY219" s="257" t="s">
        <v>139</v>
      </c>
    </row>
    <row r="220" s="15" customFormat="1">
      <c r="A220" s="15"/>
      <c r="B220" s="258"/>
      <c r="C220" s="259"/>
      <c r="D220" s="232" t="s">
        <v>150</v>
      </c>
      <c r="E220" s="260" t="s">
        <v>1</v>
      </c>
      <c r="F220" s="261" t="s">
        <v>156</v>
      </c>
      <c r="G220" s="259"/>
      <c r="H220" s="262">
        <v>414.61099999999999</v>
      </c>
      <c r="I220" s="263"/>
      <c r="J220" s="259"/>
      <c r="K220" s="259"/>
      <c r="L220" s="264"/>
      <c r="M220" s="265"/>
      <c r="N220" s="266"/>
      <c r="O220" s="266"/>
      <c r="P220" s="266"/>
      <c r="Q220" s="266"/>
      <c r="R220" s="266"/>
      <c r="S220" s="266"/>
      <c r="T220" s="267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68" t="s">
        <v>150</v>
      </c>
      <c r="AU220" s="268" t="s">
        <v>91</v>
      </c>
      <c r="AV220" s="15" t="s">
        <v>157</v>
      </c>
      <c r="AW220" s="15" t="s">
        <v>36</v>
      </c>
      <c r="AX220" s="15" t="s">
        <v>81</v>
      </c>
      <c r="AY220" s="268" t="s">
        <v>139</v>
      </c>
    </row>
    <row r="221" s="13" customFormat="1">
      <c r="A221" s="13"/>
      <c r="B221" s="237"/>
      <c r="C221" s="238"/>
      <c r="D221" s="232" t="s">
        <v>150</v>
      </c>
      <c r="E221" s="239" t="s">
        <v>1</v>
      </c>
      <c r="F221" s="240" t="s">
        <v>208</v>
      </c>
      <c r="G221" s="238"/>
      <c r="H221" s="239" t="s">
        <v>1</v>
      </c>
      <c r="I221" s="241"/>
      <c r="J221" s="238"/>
      <c r="K221" s="238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150</v>
      </c>
      <c r="AU221" s="246" t="s">
        <v>91</v>
      </c>
      <c r="AV221" s="13" t="s">
        <v>89</v>
      </c>
      <c r="AW221" s="13" t="s">
        <v>36</v>
      </c>
      <c r="AX221" s="13" t="s">
        <v>81</v>
      </c>
      <c r="AY221" s="246" t="s">
        <v>139</v>
      </c>
    </row>
    <row r="222" s="14" customFormat="1">
      <c r="A222" s="14"/>
      <c r="B222" s="247"/>
      <c r="C222" s="248"/>
      <c r="D222" s="232" t="s">
        <v>150</v>
      </c>
      <c r="E222" s="249" t="s">
        <v>1</v>
      </c>
      <c r="F222" s="250" t="s">
        <v>244</v>
      </c>
      <c r="G222" s="248"/>
      <c r="H222" s="251">
        <v>165.84399999999999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7" t="s">
        <v>150</v>
      </c>
      <c r="AU222" s="257" t="s">
        <v>91</v>
      </c>
      <c r="AV222" s="14" t="s">
        <v>91</v>
      </c>
      <c r="AW222" s="14" t="s">
        <v>36</v>
      </c>
      <c r="AX222" s="14" t="s">
        <v>81</v>
      </c>
      <c r="AY222" s="257" t="s">
        <v>139</v>
      </c>
    </row>
    <row r="223" s="15" customFormat="1">
      <c r="A223" s="15"/>
      <c r="B223" s="258"/>
      <c r="C223" s="259"/>
      <c r="D223" s="232" t="s">
        <v>150</v>
      </c>
      <c r="E223" s="260" t="s">
        <v>1</v>
      </c>
      <c r="F223" s="261" t="s">
        <v>156</v>
      </c>
      <c r="G223" s="259"/>
      <c r="H223" s="262">
        <v>165.84399999999999</v>
      </c>
      <c r="I223" s="263"/>
      <c r="J223" s="259"/>
      <c r="K223" s="259"/>
      <c r="L223" s="264"/>
      <c r="M223" s="265"/>
      <c r="N223" s="266"/>
      <c r="O223" s="266"/>
      <c r="P223" s="266"/>
      <c r="Q223" s="266"/>
      <c r="R223" s="266"/>
      <c r="S223" s="266"/>
      <c r="T223" s="267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8" t="s">
        <v>150</v>
      </c>
      <c r="AU223" s="268" t="s">
        <v>91</v>
      </c>
      <c r="AV223" s="15" t="s">
        <v>157</v>
      </c>
      <c r="AW223" s="15" t="s">
        <v>36</v>
      </c>
      <c r="AX223" s="15" t="s">
        <v>89</v>
      </c>
      <c r="AY223" s="268" t="s">
        <v>139</v>
      </c>
    </row>
    <row r="224" s="2" customFormat="1" ht="33" customHeight="1">
      <c r="A224" s="39"/>
      <c r="B224" s="40"/>
      <c r="C224" s="219" t="s">
        <v>245</v>
      </c>
      <c r="D224" s="219" t="s">
        <v>141</v>
      </c>
      <c r="E224" s="220" t="s">
        <v>246</v>
      </c>
      <c r="F224" s="221" t="s">
        <v>247</v>
      </c>
      <c r="G224" s="222" t="s">
        <v>186</v>
      </c>
      <c r="H224" s="223">
        <v>41.460999999999999</v>
      </c>
      <c r="I224" s="224"/>
      <c r="J224" s="225">
        <f>ROUND(I224*H224,2)</f>
        <v>0</v>
      </c>
      <c r="K224" s="221" t="s">
        <v>145</v>
      </c>
      <c r="L224" s="45"/>
      <c r="M224" s="226" t="s">
        <v>1</v>
      </c>
      <c r="N224" s="227" t="s">
        <v>46</v>
      </c>
      <c r="O224" s="92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0" t="s">
        <v>146</v>
      </c>
      <c r="AT224" s="230" t="s">
        <v>141</v>
      </c>
      <c r="AU224" s="230" t="s">
        <v>91</v>
      </c>
      <c r="AY224" s="18" t="s">
        <v>139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8" t="s">
        <v>89</v>
      </c>
      <c r="BK224" s="231">
        <f>ROUND(I224*H224,2)</f>
        <v>0</v>
      </c>
      <c r="BL224" s="18" t="s">
        <v>146</v>
      </c>
      <c r="BM224" s="230" t="s">
        <v>248</v>
      </c>
    </row>
    <row r="225" s="13" customFormat="1">
      <c r="A225" s="13"/>
      <c r="B225" s="237"/>
      <c r="C225" s="238"/>
      <c r="D225" s="232" t="s">
        <v>150</v>
      </c>
      <c r="E225" s="239" t="s">
        <v>1</v>
      </c>
      <c r="F225" s="240" t="s">
        <v>207</v>
      </c>
      <c r="G225" s="238"/>
      <c r="H225" s="239" t="s">
        <v>1</v>
      </c>
      <c r="I225" s="241"/>
      <c r="J225" s="238"/>
      <c r="K225" s="238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150</v>
      </c>
      <c r="AU225" s="246" t="s">
        <v>91</v>
      </c>
      <c r="AV225" s="13" t="s">
        <v>89</v>
      </c>
      <c r="AW225" s="13" t="s">
        <v>36</v>
      </c>
      <c r="AX225" s="13" t="s">
        <v>81</v>
      </c>
      <c r="AY225" s="246" t="s">
        <v>139</v>
      </c>
    </row>
    <row r="226" s="13" customFormat="1">
      <c r="A226" s="13"/>
      <c r="B226" s="237"/>
      <c r="C226" s="238"/>
      <c r="D226" s="232" t="s">
        <v>150</v>
      </c>
      <c r="E226" s="239" t="s">
        <v>1</v>
      </c>
      <c r="F226" s="240" t="s">
        <v>208</v>
      </c>
      <c r="G226" s="238"/>
      <c r="H226" s="239" t="s">
        <v>1</v>
      </c>
      <c r="I226" s="241"/>
      <c r="J226" s="238"/>
      <c r="K226" s="238"/>
      <c r="L226" s="242"/>
      <c r="M226" s="243"/>
      <c r="N226" s="244"/>
      <c r="O226" s="244"/>
      <c r="P226" s="244"/>
      <c r="Q226" s="244"/>
      <c r="R226" s="244"/>
      <c r="S226" s="244"/>
      <c r="T226" s="24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6" t="s">
        <v>150</v>
      </c>
      <c r="AU226" s="246" t="s">
        <v>91</v>
      </c>
      <c r="AV226" s="13" t="s">
        <v>89</v>
      </c>
      <c r="AW226" s="13" t="s">
        <v>36</v>
      </c>
      <c r="AX226" s="13" t="s">
        <v>81</v>
      </c>
      <c r="AY226" s="246" t="s">
        <v>139</v>
      </c>
    </row>
    <row r="227" s="14" customFormat="1">
      <c r="A227" s="14"/>
      <c r="B227" s="247"/>
      <c r="C227" s="248"/>
      <c r="D227" s="232" t="s">
        <v>150</v>
      </c>
      <c r="E227" s="249" t="s">
        <v>1</v>
      </c>
      <c r="F227" s="250" t="s">
        <v>249</v>
      </c>
      <c r="G227" s="248"/>
      <c r="H227" s="251">
        <v>41.460999999999999</v>
      </c>
      <c r="I227" s="252"/>
      <c r="J227" s="248"/>
      <c r="K227" s="248"/>
      <c r="L227" s="253"/>
      <c r="M227" s="254"/>
      <c r="N227" s="255"/>
      <c r="O227" s="255"/>
      <c r="P227" s="255"/>
      <c r="Q227" s="255"/>
      <c r="R227" s="255"/>
      <c r="S227" s="255"/>
      <c r="T227" s="25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7" t="s">
        <v>150</v>
      </c>
      <c r="AU227" s="257" t="s">
        <v>91</v>
      </c>
      <c r="AV227" s="14" t="s">
        <v>91</v>
      </c>
      <c r="AW227" s="14" t="s">
        <v>36</v>
      </c>
      <c r="AX227" s="14" t="s">
        <v>81</v>
      </c>
      <c r="AY227" s="257" t="s">
        <v>139</v>
      </c>
    </row>
    <row r="228" s="15" customFormat="1">
      <c r="A228" s="15"/>
      <c r="B228" s="258"/>
      <c r="C228" s="259"/>
      <c r="D228" s="232" t="s">
        <v>150</v>
      </c>
      <c r="E228" s="260" t="s">
        <v>1</v>
      </c>
      <c r="F228" s="261" t="s">
        <v>156</v>
      </c>
      <c r="G228" s="259"/>
      <c r="H228" s="262">
        <v>41.460999999999999</v>
      </c>
      <c r="I228" s="263"/>
      <c r="J228" s="259"/>
      <c r="K228" s="259"/>
      <c r="L228" s="264"/>
      <c r="M228" s="265"/>
      <c r="N228" s="266"/>
      <c r="O228" s="266"/>
      <c r="P228" s="266"/>
      <c r="Q228" s="266"/>
      <c r="R228" s="266"/>
      <c r="S228" s="266"/>
      <c r="T228" s="267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8" t="s">
        <v>150</v>
      </c>
      <c r="AU228" s="268" t="s">
        <v>91</v>
      </c>
      <c r="AV228" s="15" t="s">
        <v>157</v>
      </c>
      <c r="AW228" s="15" t="s">
        <v>36</v>
      </c>
      <c r="AX228" s="15" t="s">
        <v>89</v>
      </c>
      <c r="AY228" s="268" t="s">
        <v>139</v>
      </c>
    </row>
    <row r="229" s="2" customFormat="1" ht="21.75" customHeight="1">
      <c r="A229" s="39"/>
      <c r="B229" s="40"/>
      <c r="C229" s="219" t="s">
        <v>250</v>
      </c>
      <c r="D229" s="219" t="s">
        <v>141</v>
      </c>
      <c r="E229" s="220" t="s">
        <v>251</v>
      </c>
      <c r="F229" s="221" t="s">
        <v>252</v>
      </c>
      <c r="G229" s="222" t="s">
        <v>196</v>
      </c>
      <c r="H229" s="223">
        <v>758.65700000000004</v>
      </c>
      <c r="I229" s="224"/>
      <c r="J229" s="225">
        <f>ROUND(I229*H229,2)</f>
        <v>0</v>
      </c>
      <c r="K229" s="221" t="s">
        <v>145</v>
      </c>
      <c r="L229" s="45"/>
      <c r="M229" s="226" t="s">
        <v>1</v>
      </c>
      <c r="N229" s="227" t="s">
        <v>46</v>
      </c>
      <c r="O229" s="92"/>
      <c r="P229" s="228">
        <f>O229*H229</f>
        <v>0</v>
      </c>
      <c r="Q229" s="228">
        <v>0.00084999999999999995</v>
      </c>
      <c r="R229" s="228">
        <f>Q229*H229</f>
        <v>0.64485844999999997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146</v>
      </c>
      <c r="AT229" s="230" t="s">
        <v>141</v>
      </c>
      <c r="AU229" s="230" t="s">
        <v>91</v>
      </c>
      <c r="AY229" s="18" t="s">
        <v>139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89</v>
      </c>
      <c r="BK229" s="231">
        <f>ROUND(I229*H229,2)</f>
        <v>0</v>
      </c>
      <c r="BL229" s="18" t="s">
        <v>146</v>
      </c>
      <c r="BM229" s="230" t="s">
        <v>253</v>
      </c>
    </row>
    <row r="230" s="13" customFormat="1">
      <c r="A230" s="13"/>
      <c r="B230" s="237"/>
      <c r="C230" s="238"/>
      <c r="D230" s="232" t="s">
        <v>150</v>
      </c>
      <c r="E230" s="239" t="s">
        <v>1</v>
      </c>
      <c r="F230" s="240" t="s">
        <v>215</v>
      </c>
      <c r="G230" s="238"/>
      <c r="H230" s="239" t="s">
        <v>1</v>
      </c>
      <c r="I230" s="241"/>
      <c r="J230" s="238"/>
      <c r="K230" s="238"/>
      <c r="L230" s="242"/>
      <c r="M230" s="243"/>
      <c r="N230" s="244"/>
      <c r="O230" s="244"/>
      <c r="P230" s="244"/>
      <c r="Q230" s="244"/>
      <c r="R230" s="244"/>
      <c r="S230" s="244"/>
      <c r="T230" s="24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6" t="s">
        <v>150</v>
      </c>
      <c r="AU230" s="246" t="s">
        <v>91</v>
      </c>
      <c r="AV230" s="13" t="s">
        <v>89</v>
      </c>
      <c r="AW230" s="13" t="s">
        <v>36</v>
      </c>
      <c r="AX230" s="13" t="s">
        <v>81</v>
      </c>
      <c r="AY230" s="246" t="s">
        <v>139</v>
      </c>
    </row>
    <row r="231" s="14" customFormat="1">
      <c r="A231" s="14"/>
      <c r="B231" s="247"/>
      <c r="C231" s="248"/>
      <c r="D231" s="232" t="s">
        <v>150</v>
      </c>
      <c r="E231" s="249" t="s">
        <v>1</v>
      </c>
      <c r="F231" s="250" t="s">
        <v>254</v>
      </c>
      <c r="G231" s="248"/>
      <c r="H231" s="251">
        <v>155.37899999999999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7" t="s">
        <v>150</v>
      </c>
      <c r="AU231" s="257" t="s">
        <v>91</v>
      </c>
      <c r="AV231" s="14" t="s">
        <v>91</v>
      </c>
      <c r="AW231" s="14" t="s">
        <v>36</v>
      </c>
      <c r="AX231" s="14" t="s">
        <v>81</v>
      </c>
      <c r="AY231" s="257" t="s">
        <v>139</v>
      </c>
    </row>
    <row r="232" s="14" customFormat="1">
      <c r="A232" s="14"/>
      <c r="B232" s="247"/>
      <c r="C232" s="248"/>
      <c r="D232" s="232" t="s">
        <v>150</v>
      </c>
      <c r="E232" s="249" t="s">
        <v>1</v>
      </c>
      <c r="F232" s="250" t="s">
        <v>255</v>
      </c>
      <c r="G232" s="248"/>
      <c r="H232" s="251">
        <v>300.452</v>
      </c>
      <c r="I232" s="252"/>
      <c r="J232" s="248"/>
      <c r="K232" s="248"/>
      <c r="L232" s="253"/>
      <c r="M232" s="254"/>
      <c r="N232" s="255"/>
      <c r="O232" s="255"/>
      <c r="P232" s="255"/>
      <c r="Q232" s="255"/>
      <c r="R232" s="255"/>
      <c r="S232" s="255"/>
      <c r="T232" s="25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7" t="s">
        <v>150</v>
      </c>
      <c r="AU232" s="257" t="s">
        <v>91</v>
      </c>
      <c r="AV232" s="14" t="s">
        <v>91</v>
      </c>
      <c r="AW232" s="14" t="s">
        <v>36</v>
      </c>
      <c r="AX232" s="14" t="s">
        <v>81</v>
      </c>
      <c r="AY232" s="257" t="s">
        <v>139</v>
      </c>
    </row>
    <row r="233" s="13" customFormat="1">
      <c r="A233" s="13"/>
      <c r="B233" s="237"/>
      <c r="C233" s="238"/>
      <c r="D233" s="232" t="s">
        <v>150</v>
      </c>
      <c r="E233" s="239" t="s">
        <v>1</v>
      </c>
      <c r="F233" s="240" t="s">
        <v>218</v>
      </c>
      <c r="G233" s="238"/>
      <c r="H233" s="239" t="s">
        <v>1</v>
      </c>
      <c r="I233" s="241"/>
      <c r="J233" s="238"/>
      <c r="K233" s="238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150</v>
      </c>
      <c r="AU233" s="246" t="s">
        <v>91</v>
      </c>
      <c r="AV233" s="13" t="s">
        <v>89</v>
      </c>
      <c r="AW233" s="13" t="s">
        <v>36</v>
      </c>
      <c r="AX233" s="13" t="s">
        <v>81</v>
      </c>
      <c r="AY233" s="246" t="s">
        <v>139</v>
      </c>
    </row>
    <row r="234" s="14" customFormat="1">
      <c r="A234" s="14"/>
      <c r="B234" s="247"/>
      <c r="C234" s="248"/>
      <c r="D234" s="232" t="s">
        <v>150</v>
      </c>
      <c r="E234" s="249" t="s">
        <v>1</v>
      </c>
      <c r="F234" s="250" t="s">
        <v>256</v>
      </c>
      <c r="G234" s="248"/>
      <c r="H234" s="251">
        <v>11.554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150</v>
      </c>
      <c r="AU234" s="257" t="s">
        <v>91</v>
      </c>
      <c r="AV234" s="14" t="s">
        <v>91</v>
      </c>
      <c r="AW234" s="14" t="s">
        <v>36</v>
      </c>
      <c r="AX234" s="14" t="s">
        <v>81</v>
      </c>
      <c r="AY234" s="257" t="s">
        <v>139</v>
      </c>
    </row>
    <row r="235" s="13" customFormat="1">
      <c r="A235" s="13"/>
      <c r="B235" s="237"/>
      <c r="C235" s="238"/>
      <c r="D235" s="232" t="s">
        <v>150</v>
      </c>
      <c r="E235" s="239" t="s">
        <v>1</v>
      </c>
      <c r="F235" s="240" t="s">
        <v>220</v>
      </c>
      <c r="G235" s="238"/>
      <c r="H235" s="239" t="s">
        <v>1</v>
      </c>
      <c r="I235" s="241"/>
      <c r="J235" s="238"/>
      <c r="K235" s="238"/>
      <c r="L235" s="242"/>
      <c r="M235" s="243"/>
      <c r="N235" s="244"/>
      <c r="O235" s="244"/>
      <c r="P235" s="244"/>
      <c r="Q235" s="244"/>
      <c r="R235" s="244"/>
      <c r="S235" s="244"/>
      <c r="T235" s="24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6" t="s">
        <v>150</v>
      </c>
      <c r="AU235" s="246" t="s">
        <v>91</v>
      </c>
      <c r="AV235" s="13" t="s">
        <v>89</v>
      </c>
      <c r="AW235" s="13" t="s">
        <v>36</v>
      </c>
      <c r="AX235" s="13" t="s">
        <v>81</v>
      </c>
      <c r="AY235" s="246" t="s">
        <v>139</v>
      </c>
    </row>
    <row r="236" s="14" customFormat="1">
      <c r="A236" s="14"/>
      <c r="B236" s="247"/>
      <c r="C236" s="248"/>
      <c r="D236" s="232" t="s">
        <v>150</v>
      </c>
      <c r="E236" s="249" t="s">
        <v>1</v>
      </c>
      <c r="F236" s="250" t="s">
        <v>257</v>
      </c>
      <c r="G236" s="248"/>
      <c r="H236" s="251">
        <v>5</v>
      </c>
      <c r="I236" s="252"/>
      <c r="J236" s="248"/>
      <c r="K236" s="248"/>
      <c r="L236" s="253"/>
      <c r="M236" s="254"/>
      <c r="N236" s="255"/>
      <c r="O236" s="255"/>
      <c r="P236" s="255"/>
      <c r="Q236" s="255"/>
      <c r="R236" s="255"/>
      <c r="S236" s="255"/>
      <c r="T236" s="25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7" t="s">
        <v>150</v>
      </c>
      <c r="AU236" s="257" t="s">
        <v>91</v>
      </c>
      <c r="AV236" s="14" t="s">
        <v>91</v>
      </c>
      <c r="AW236" s="14" t="s">
        <v>36</v>
      </c>
      <c r="AX236" s="14" t="s">
        <v>81</v>
      </c>
      <c r="AY236" s="257" t="s">
        <v>139</v>
      </c>
    </row>
    <row r="237" s="13" customFormat="1">
      <c r="A237" s="13"/>
      <c r="B237" s="237"/>
      <c r="C237" s="238"/>
      <c r="D237" s="232" t="s">
        <v>150</v>
      </c>
      <c r="E237" s="239" t="s">
        <v>1</v>
      </c>
      <c r="F237" s="240" t="s">
        <v>222</v>
      </c>
      <c r="G237" s="238"/>
      <c r="H237" s="239" t="s">
        <v>1</v>
      </c>
      <c r="I237" s="241"/>
      <c r="J237" s="238"/>
      <c r="K237" s="238"/>
      <c r="L237" s="242"/>
      <c r="M237" s="243"/>
      <c r="N237" s="244"/>
      <c r="O237" s="244"/>
      <c r="P237" s="244"/>
      <c r="Q237" s="244"/>
      <c r="R237" s="244"/>
      <c r="S237" s="244"/>
      <c r="T237" s="24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6" t="s">
        <v>150</v>
      </c>
      <c r="AU237" s="246" t="s">
        <v>91</v>
      </c>
      <c r="AV237" s="13" t="s">
        <v>89</v>
      </c>
      <c r="AW237" s="13" t="s">
        <v>36</v>
      </c>
      <c r="AX237" s="13" t="s">
        <v>81</v>
      </c>
      <c r="AY237" s="246" t="s">
        <v>139</v>
      </c>
    </row>
    <row r="238" s="14" customFormat="1">
      <c r="A238" s="14"/>
      <c r="B238" s="247"/>
      <c r="C238" s="248"/>
      <c r="D238" s="232" t="s">
        <v>150</v>
      </c>
      <c r="E238" s="249" t="s">
        <v>1</v>
      </c>
      <c r="F238" s="250" t="s">
        <v>258</v>
      </c>
      <c r="G238" s="248"/>
      <c r="H238" s="251">
        <v>274.04399999999998</v>
      </c>
      <c r="I238" s="252"/>
      <c r="J238" s="248"/>
      <c r="K238" s="248"/>
      <c r="L238" s="253"/>
      <c r="M238" s="254"/>
      <c r="N238" s="255"/>
      <c r="O238" s="255"/>
      <c r="P238" s="255"/>
      <c r="Q238" s="255"/>
      <c r="R238" s="255"/>
      <c r="S238" s="255"/>
      <c r="T238" s="25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7" t="s">
        <v>150</v>
      </c>
      <c r="AU238" s="257" t="s">
        <v>91</v>
      </c>
      <c r="AV238" s="14" t="s">
        <v>91</v>
      </c>
      <c r="AW238" s="14" t="s">
        <v>36</v>
      </c>
      <c r="AX238" s="14" t="s">
        <v>81</v>
      </c>
      <c r="AY238" s="257" t="s">
        <v>139</v>
      </c>
    </row>
    <row r="239" s="13" customFormat="1">
      <c r="A239" s="13"/>
      <c r="B239" s="237"/>
      <c r="C239" s="238"/>
      <c r="D239" s="232" t="s">
        <v>150</v>
      </c>
      <c r="E239" s="239" t="s">
        <v>1</v>
      </c>
      <c r="F239" s="240" t="s">
        <v>218</v>
      </c>
      <c r="G239" s="238"/>
      <c r="H239" s="239" t="s">
        <v>1</v>
      </c>
      <c r="I239" s="241"/>
      <c r="J239" s="238"/>
      <c r="K239" s="238"/>
      <c r="L239" s="242"/>
      <c r="M239" s="243"/>
      <c r="N239" s="244"/>
      <c r="O239" s="244"/>
      <c r="P239" s="244"/>
      <c r="Q239" s="244"/>
      <c r="R239" s="244"/>
      <c r="S239" s="244"/>
      <c r="T239" s="24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6" t="s">
        <v>150</v>
      </c>
      <c r="AU239" s="246" t="s">
        <v>91</v>
      </c>
      <c r="AV239" s="13" t="s">
        <v>89</v>
      </c>
      <c r="AW239" s="13" t="s">
        <v>36</v>
      </c>
      <c r="AX239" s="13" t="s">
        <v>81</v>
      </c>
      <c r="AY239" s="246" t="s">
        <v>139</v>
      </c>
    </row>
    <row r="240" s="14" customFormat="1">
      <c r="A240" s="14"/>
      <c r="B240" s="247"/>
      <c r="C240" s="248"/>
      <c r="D240" s="232" t="s">
        <v>150</v>
      </c>
      <c r="E240" s="249" t="s">
        <v>1</v>
      </c>
      <c r="F240" s="250" t="s">
        <v>259</v>
      </c>
      <c r="G240" s="248"/>
      <c r="H240" s="251">
        <v>9.7279999999999998</v>
      </c>
      <c r="I240" s="252"/>
      <c r="J240" s="248"/>
      <c r="K240" s="248"/>
      <c r="L240" s="253"/>
      <c r="M240" s="254"/>
      <c r="N240" s="255"/>
      <c r="O240" s="255"/>
      <c r="P240" s="255"/>
      <c r="Q240" s="255"/>
      <c r="R240" s="255"/>
      <c r="S240" s="255"/>
      <c r="T240" s="25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7" t="s">
        <v>150</v>
      </c>
      <c r="AU240" s="257" t="s">
        <v>91</v>
      </c>
      <c r="AV240" s="14" t="s">
        <v>91</v>
      </c>
      <c r="AW240" s="14" t="s">
        <v>36</v>
      </c>
      <c r="AX240" s="14" t="s">
        <v>81</v>
      </c>
      <c r="AY240" s="257" t="s">
        <v>139</v>
      </c>
    </row>
    <row r="241" s="13" customFormat="1">
      <c r="A241" s="13"/>
      <c r="B241" s="237"/>
      <c r="C241" s="238"/>
      <c r="D241" s="232" t="s">
        <v>150</v>
      </c>
      <c r="E241" s="239" t="s">
        <v>1</v>
      </c>
      <c r="F241" s="240" t="s">
        <v>220</v>
      </c>
      <c r="G241" s="238"/>
      <c r="H241" s="239" t="s">
        <v>1</v>
      </c>
      <c r="I241" s="241"/>
      <c r="J241" s="238"/>
      <c r="K241" s="238"/>
      <c r="L241" s="242"/>
      <c r="M241" s="243"/>
      <c r="N241" s="244"/>
      <c r="O241" s="244"/>
      <c r="P241" s="244"/>
      <c r="Q241" s="244"/>
      <c r="R241" s="244"/>
      <c r="S241" s="244"/>
      <c r="T241" s="24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6" t="s">
        <v>150</v>
      </c>
      <c r="AU241" s="246" t="s">
        <v>91</v>
      </c>
      <c r="AV241" s="13" t="s">
        <v>89</v>
      </c>
      <c r="AW241" s="13" t="s">
        <v>36</v>
      </c>
      <c r="AX241" s="13" t="s">
        <v>81</v>
      </c>
      <c r="AY241" s="246" t="s">
        <v>139</v>
      </c>
    </row>
    <row r="242" s="14" customFormat="1">
      <c r="A242" s="14"/>
      <c r="B242" s="247"/>
      <c r="C242" s="248"/>
      <c r="D242" s="232" t="s">
        <v>150</v>
      </c>
      <c r="E242" s="249" t="s">
        <v>1</v>
      </c>
      <c r="F242" s="250" t="s">
        <v>260</v>
      </c>
      <c r="G242" s="248"/>
      <c r="H242" s="251">
        <v>2.5</v>
      </c>
      <c r="I242" s="252"/>
      <c r="J242" s="248"/>
      <c r="K242" s="248"/>
      <c r="L242" s="253"/>
      <c r="M242" s="254"/>
      <c r="N242" s="255"/>
      <c r="O242" s="255"/>
      <c r="P242" s="255"/>
      <c r="Q242" s="255"/>
      <c r="R242" s="255"/>
      <c r="S242" s="255"/>
      <c r="T242" s="25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7" t="s">
        <v>150</v>
      </c>
      <c r="AU242" s="257" t="s">
        <v>91</v>
      </c>
      <c r="AV242" s="14" t="s">
        <v>91</v>
      </c>
      <c r="AW242" s="14" t="s">
        <v>36</v>
      </c>
      <c r="AX242" s="14" t="s">
        <v>81</v>
      </c>
      <c r="AY242" s="257" t="s">
        <v>139</v>
      </c>
    </row>
    <row r="243" s="16" customFormat="1">
      <c r="A243" s="16"/>
      <c r="B243" s="269"/>
      <c r="C243" s="270"/>
      <c r="D243" s="232" t="s">
        <v>150</v>
      </c>
      <c r="E243" s="271" t="s">
        <v>1</v>
      </c>
      <c r="F243" s="272" t="s">
        <v>172</v>
      </c>
      <c r="G243" s="270"/>
      <c r="H243" s="273">
        <v>758.65700000000004</v>
      </c>
      <c r="I243" s="274"/>
      <c r="J243" s="270"/>
      <c r="K243" s="270"/>
      <c r="L243" s="275"/>
      <c r="M243" s="276"/>
      <c r="N243" s="277"/>
      <c r="O243" s="277"/>
      <c r="P243" s="277"/>
      <c r="Q243" s="277"/>
      <c r="R243" s="277"/>
      <c r="S243" s="277"/>
      <c r="T243" s="278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T243" s="279" t="s">
        <v>150</v>
      </c>
      <c r="AU243" s="279" t="s">
        <v>91</v>
      </c>
      <c r="AV243" s="16" t="s">
        <v>146</v>
      </c>
      <c r="AW243" s="16" t="s">
        <v>36</v>
      </c>
      <c r="AX243" s="16" t="s">
        <v>89</v>
      </c>
      <c r="AY243" s="279" t="s">
        <v>139</v>
      </c>
    </row>
    <row r="244" s="2" customFormat="1" ht="24.15" customHeight="1">
      <c r="A244" s="39"/>
      <c r="B244" s="40"/>
      <c r="C244" s="219" t="s">
        <v>8</v>
      </c>
      <c r="D244" s="219" t="s">
        <v>141</v>
      </c>
      <c r="E244" s="220" t="s">
        <v>261</v>
      </c>
      <c r="F244" s="221" t="s">
        <v>262</v>
      </c>
      <c r="G244" s="222" t="s">
        <v>196</v>
      </c>
      <c r="H244" s="223">
        <v>758.65700000000004</v>
      </c>
      <c r="I244" s="224"/>
      <c r="J244" s="225">
        <f>ROUND(I244*H244,2)</f>
        <v>0</v>
      </c>
      <c r="K244" s="221" t="s">
        <v>145</v>
      </c>
      <c r="L244" s="45"/>
      <c r="M244" s="226" t="s">
        <v>1</v>
      </c>
      <c r="N244" s="227" t="s">
        <v>46</v>
      </c>
      <c r="O244" s="92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0" t="s">
        <v>146</v>
      </c>
      <c r="AT244" s="230" t="s">
        <v>141</v>
      </c>
      <c r="AU244" s="230" t="s">
        <v>91</v>
      </c>
      <c r="AY244" s="18" t="s">
        <v>139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8" t="s">
        <v>89</v>
      </c>
      <c r="BK244" s="231">
        <f>ROUND(I244*H244,2)</f>
        <v>0</v>
      </c>
      <c r="BL244" s="18" t="s">
        <v>146</v>
      </c>
      <c r="BM244" s="230" t="s">
        <v>263</v>
      </c>
    </row>
    <row r="245" s="14" customFormat="1">
      <c r="A245" s="14"/>
      <c r="B245" s="247"/>
      <c r="C245" s="248"/>
      <c r="D245" s="232" t="s">
        <v>150</v>
      </c>
      <c r="E245" s="249" t="s">
        <v>1</v>
      </c>
      <c r="F245" s="250" t="s">
        <v>264</v>
      </c>
      <c r="G245" s="248"/>
      <c r="H245" s="251">
        <v>758.65700000000004</v>
      </c>
      <c r="I245" s="252"/>
      <c r="J245" s="248"/>
      <c r="K245" s="248"/>
      <c r="L245" s="253"/>
      <c r="M245" s="254"/>
      <c r="N245" s="255"/>
      <c r="O245" s="255"/>
      <c r="P245" s="255"/>
      <c r="Q245" s="255"/>
      <c r="R245" s="255"/>
      <c r="S245" s="255"/>
      <c r="T245" s="25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7" t="s">
        <v>150</v>
      </c>
      <c r="AU245" s="257" t="s">
        <v>91</v>
      </c>
      <c r="AV245" s="14" t="s">
        <v>91</v>
      </c>
      <c r="AW245" s="14" t="s">
        <v>36</v>
      </c>
      <c r="AX245" s="14" t="s">
        <v>89</v>
      </c>
      <c r="AY245" s="257" t="s">
        <v>139</v>
      </c>
    </row>
    <row r="246" s="2" customFormat="1" ht="37.8" customHeight="1">
      <c r="A246" s="39"/>
      <c r="B246" s="40"/>
      <c r="C246" s="219" t="s">
        <v>265</v>
      </c>
      <c r="D246" s="219" t="s">
        <v>141</v>
      </c>
      <c r="E246" s="220" t="s">
        <v>266</v>
      </c>
      <c r="F246" s="221" t="s">
        <v>267</v>
      </c>
      <c r="G246" s="222" t="s">
        <v>186</v>
      </c>
      <c r="H246" s="223">
        <v>373.14999999999998</v>
      </c>
      <c r="I246" s="224"/>
      <c r="J246" s="225">
        <f>ROUND(I246*H246,2)</f>
        <v>0</v>
      </c>
      <c r="K246" s="221" t="s">
        <v>145</v>
      </c>
      <c r="L246" s="45"/>
      <c r="M246" s="226" t="s">
        <v>1</v>
      </c>
      <c r="N246" s="227" t="s">
        <v>46</v>
      </c>
      <c r="O246" s="92"/>
      <c r="P246" s="228">
        <f>O246*H246</f>
        <v>0</v>
      </c>
      <c r="Q246" s="228">
        <v>0</v>
      </c>
      <c r="R246" s="228">
        <f>Q246*H246</f>
        <v>0</v>
      </c>
      <c r="S246" s="228">
        <v>0</v>
      </c>
      <c r="T246" s="229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0" t="s">
        <v>146</v>
      </c>
      <c r="AT246" s="230" t="s">
        <v>141</v>
      </c>
      <c r="AU246" s="230" t="s">
        <v>91</v>
      </c>
      <c r="AY246" s="18" t="s">
        <v>139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8" t="s">
        <v>89</v>
      </c>
      <c r="BK246" s="231">
        <f>ROUND(I246*H246,2)</f>
        <v>0</v>
      </c>
      <c r="BL246" s="18" t="s">
        <v>146</v>
      </c>
      <c r="BM246" s="230" t="s">
        <v>268</v>
      </c>
    </row>
    <row r="247" s="13" customFormat="1">
      <c r="A247" s="13"/>
      <c r="B247" s="237"/>
      <c r="C247" s="238"/>
      <c r="D247" s="232" t="s">
        <v>150</v>
      </c>
      <c r="E247" s="239" t="s">
        <v>1</v>
      </c>
      <c r="F247" s="240" t="s">
        <v>269</v>
      </c>
      <c r="G247" s="238"/>
      <c r="H247" s="239" t="s">
        <v>1</v>
      </c>
      <c r="I247" s="241"/>
      <c r="J247" s="238"/>
      <c r="K247" s="238"/>
      <c r="L247" s="242"/>
      <c r="M247" s="243"/>
      <c r="N247" s="244"/>
      <c r="O247" s="244"/>
      <c r="P247" s="244"/>
      <c r="Q247" s="244"/>
      <c r="R247" s="244"/>
      <c r="S247" s="244"/>
      <c r="T247" s="24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6" t="s">
        <v>150</v>
      </c>
      <c r="AU247" s="246" t="s">
        <v>91</v>
      </c>
      <c r="AV247" s="13" t="s">
        <v>89</v>
      </c>
      <c r="AW247" s="13" t="s">
        <v>36</v>
      </c>
      <c r="AX247" s="13" t="s">
        <v>81</v>
      </c>
      <c r="AY247" s="246" t="s">
        <v>139</v>
      </c>
    </row>
    <row r="248" s="14" customFormat="1">
      <c r="A248" s="14"/>
      <c r="B248" s="247"/>
      <c r="C248" s="248"/>
      <c r="D248" s="232" t="s">
        <v>150</v>
      </c>
      <c r="E248" s="249" t="s">
        <v>1</v>
      </c>
      <c r="F248" s="250" t="s">
        <v>270</v>
      </c>
      <c r="G248" s="248"/>
      <c r="H248" s="251">
        <v>207.30600000000001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150</v>
      </c>
      <c r="AU248" s="257" t="s">
        <v>91</v>
      </c>
      <c r="AV248" s="14" t="s">
        <v>91</v>
      </c>
      <c r="AW248" s="14" t="s">
        <v>36</v>
      </c>
      <c r="AX248" s="14" t="s">
        <v>81</v>
      </c>
      <c r="AY248" s="257" t="s">
        <v>139</v>
      </c>
    </row>
    <row r="249" s="14" customFormat="1">
      <c r="A249" s="14"/>
      <c r="B249" s="247"/>
      <c r="C249" s="248"/>
      <c r="D249" s="232" t="s">
        <v>150</v>
      </c>
      <c r="E249" s="249" t="s">
        <v>1</v>
      </c>
      <c r="F249" s="250" t="s">
        <v>271</v>
      </c>
      <c r="G249" s="248"/>
      <c r="H249" s="251">
        <v>165.84399999999999</v>
      </c>
      <c r="I249" s="252"/>
      <c r="J249" s="248"/>
      <c r="K249" s="248"/>
      <c r="L249" s="253"/>
      <c r="M249" s="254"/>
      <c r="N249" s="255"/>
      <c r="O249" s="255"/>
      <c r="P249" s="255"/>
      <c r="Q249" s="255"/>
      <c r="R249" s="255"/>
      <c r="S249" s="255"/>
      <c r="T249" s="25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7" t="s">
        <v>150</v>
      </c>
      <c r="AU249" s="257" t="s">
        <v>91</v>
      </c>
      <c r="AV249" s="14" t="s">
        <v>91</v>
      </c>
      <c r="AW249" s="14" t="s">
        <v>36</v>
      </c>
      <c r="AX249" s="14" t="s">
        <v>81</v>
      </c>
      <c r="AY249" s="257" t="s">
        <v>139</v>
      </c>
    </row>
    <row r="250" s="16" customFormat="1">
      <c r="A250" s="16"/>
      <c r="B250" s="269"/>
      <c r="C250" s="270"/>
      <c r="D250" s="232" t="s">
        <v>150</v>
      </c>
      <c r="E250" s="271" t="s">
        <v>1</v>
      </c>
      <c r="F250" s="272" t="s">
        <v>172</v>
      </c>
      <c r="G250" s="270"/>
      <c r="H250" s="273">
        <v>373.14999999999998</v>
      </c>
      <c r="I250" s="274"/>
      <c r="J250" s="270"/>
      <c r="K250" s="270"/>
      <c r="L250" s="275"/>
      <c r="M250" s="276"/>
      <c r="N250" s="277"/>
      <c r="O250" s="277"/>
      <c r="P250" s="277"/>
      <c r="Q250" s="277"/>
      <c r="R250" s="277"/>
      <c r="S250" s="277"/>
      <c r="T250" s="278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T250" s="279" t="s">
        <v>150</v>
      </c>
      <c r="AU250" s="279" t="s">
        <v>91</v>
      </c>
      <c r="AV250" s="16" t="s">
        <v>146</v>
      </c>
      <c r="AW250" s="16" t="s">
        <v>36</v>
      </c>
      <c r="AX250" s="16" t="s">
        <v>89</v>
      </c>
      <c r="AY250" s="279" t="s">
        <v>139</v>
      </c>
    </row>
    <row r="251" s="2" customFormat="1" ht="37.8" customHeight="1">
      <c r="A251" s="39"/>
      <c r="B251" s="40"/>
      <c r="C251" s="219" t="s">
        <v>272</v>
      </c>
      <c r="D251" s="219" t="s">
        <v>141</v>
      </c>
      <c r="E251" s="220" t="s">
        <v>273</v>
      </c>
      <c r="F251" s="221" t="s">
        <v>274</v>
      </c>
      <c r="G251" s="222" t="s">
        <v>186</v>
      </c>
      <c r="H251" s="223">
        <v>373.14999999999998</v>
      </c>
      <c r="I251" s="224"/>
      <c r="J251" s="225">
        <f>ROUND(I251*H251,2)</f>
        <v>0</v>
      </c>
      <c r="K251" s="221" t="s">
        <v>145</v>
      </c>
      <c r="L251" s="45"/>
      <c r="M251" s="226" t="s">
        <v>1</v>
      </c>
      <c r="N251" s="227" t="s">
        <v>46</v>
      </c>
      <c r="O251" s="92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0" t="s">
        <v>146</v>
      </c>
      <c r="AT251" s="230" t="s">
        <v>141</v>
      </c>
      <c r="AU251" s="230" t="s">
        <v>91</v>
      </c>
      <c r="AY251" s="18" t="s">
        <v>139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8" t="s">
        <v>89</v>
      </c>
      <c r="BK251" s="231">
        <f>ROUND(I251*H251,2)</f>
        <v>0</v>
      </c>
      <c r="BL251" s="18" t="s">
        <v>146</v>
      </c>
      <c r="BM251" s="230" t="s">
        <v>275</v>
      </c>
    </row>
    <row r="252" s="13" customFormat="1">
      <c r="A252" s="13"/>
      <c r="B252" s="237"/>
      <c r="C252" s="238"/>
      <c r="D252" s="232" t="s">
        <v>150</v>
      </c>
      <c r="E252" s="239" t="s">
        <v>1</v>
      </c>
      <c r="F252" s="240" t="s">
        <v>269</v>
      </c>
      <c r="G252" s="238"/>
      <c r="H252" s="239" t="s">
        <v>1</v>
      </c>
      <c r="I252" s="241"/>
      <c r="J252" s="238"/>
      <c r="K252" s="238"/>
      <c r="L252" s="242"/>
      <c r="M252" s="243"/>
      <c r="N252" s="244"/>
      <c r="O252" s="244"/>
      <c r="P252" s="244"/>
      <c r="Q252" s="244"/>
      <c r="R252" s="244"/>
      <c r="S252" s="244"/>
      <c r="T252" s="24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6" t="s">
        <v>150</v>
      </c>
      <c r="AU252" s="246" t="s">
        <v>91</v>
      </c>
      <c r="AV252" s="13" t="s">
        <v>89</v>
      </c>
      <c r="AW252" s="13" t="s">
        <v>36</v>
      </c>
      <c r="AX252" s="13" t="s">
        <v>81</v>
      </c>
      <c r="AY252" s="246" t="s">
        <v>139</v>
      </c>
    </row>
    <row r="253" s="14" customFormat="1">
      <c r="A253" s="14"/>
      <c r="B253" s="247"/>
      <c r="C253" s="248"/>
      <c r="D253" s="232" t="s">
        <v>150</v>
      </c>
      <c r="E253" s="249" t="s">
        <v>1</v>
      </c>
      <c r="F253" s="250" t="s">
        <v>276</v>
      </c>
      <c r="G253" s="248"/>
      <c r="H253" s="251">
        <v>207.30600000000001</v>
      </c>
      <c r="I253" s="252"/>
      <c r="J253" s="248"/>
      <c r="K253" s="248"/>
      <c r="L253" s="253"/>
      <c r="M253" s="254"/>
      <c r="N253" s="255"/>
      <c r="O253" s="255"/>
      <c r="P253" s="255"/>
      <c r="Q253" s="255"/>
      <c r="R253" s="255"/>
      <c r="S253" s="255"/>
      <c r="T253" s="25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7" t="s">
        <v>150</v>
      </c>
      <c r="AU253" s="257" t="s">
        <v>91</v>
      </c>
      <c r="AV253" s="14" t="s">
        <v>91</v>
      </c>
      <c r="AW253" s="14" t="s">
        <v>36</v>
      </c>
      <c r="AX253" s="14" t="s">
        <v>81</v>
      </c>
      <c r="AY253" s="257" t="s">
        <v>139</v>
      </c>
    </row>
    <row r="254" s="14" customFormat="1">
      <c r="A254" s="14"/>
      <c r="B254" s="247"/>
      <c r="C254" s="248"/>
      <c r="D254" s="232" t="s">
        <v>150</v>
      </c>
      <c r="E254" s="249" t="s">
        <v>1</v>
      </c>
      <c r="F254" s="250" t="s">
        <v>277</v>
      </c>
      <c r="G254" s="248"/>
      <c r="H254" s="251">
        <v>165.84399999999999</v>
      </c>
      <c r="I254" s="252"/>
      <c r="J254" s="248"/>
      <c r="K254" s="248"/>
      <c r="L254" s="253"/>
      <c r="M254" s="254"/>
      <c r="N254" s="255"/>
      <c r="O254" s="255"/>
      <c r="P254" s="255"/>
      <c r="Q254" s="255"/>
      <c r="R254" s="255"/>
      <c r="S254" s="255"/>
      <c r="T254" s="25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7" t="s">
        <v>150</v>
      </c>
      <c r="AU254" s="257" t="s">
        <v>91</v>
      </c>
      <c r="AV254" s="14" t="s">
        <v>91</v>
      </c>
      <c r="AW254" s="14" t="s">
        <v>36</v>
      </c>
      <c r="AX254" s="14" t="s">
        <v>81</v>
      </c>
      <c r="AY254" s="257" t="s">
        <v>139</v>
      </c>
    </row>
    <row r="255" s="16" customFormat="1">
      <c r="A255" s="16"/>
      <c r="B255" s="269"/>
      <c r="C255" s="270"/>
      <c r="D255" s="232" t="s">
        <v>150</v>
      </c>
      <c r="E255" s="271" t="s">
        <v>1</v>
      </c>
      <c r="F255" s="272" t="s">
        <v>172</v>
      </c>
      <c r="G255" s="270"/>
      <c r="H255" s="273">
        <v>373.14999999999998</v>
      </c>
      <c r="I255" s="274"/>
      <c r="J255" s="270"/>
      <c r="K255" s="270"/>
      <c r="L255" s="275"/>
      <c r="M255" s="276"/>
      <c r="N255" s="277"/>
      <c r="O255" s="277"/>
      <c r="P255" s="277"/>
      <c r="Q255" s="277"/>
      <c r="R255" s="277"/>
      <c r="S255" s="277"/>
      <c r="T255" s="278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T255" s="279" t="s">
        <v>150</v>
      </c>
      <c r="AU255" s="279" t="s">
        <v>91</v>
      </c>
      <c r="AV255" s="16" t="s">
        <v>146</v>
      </c>
      <c r="AW255" s="16" t="s">
        <v>36</v>
      </c>
      <c r="AX255" s="16" t="s">
        <v>89</v>
      </c>
      <c r="AY255" s="279" t="s">
        <v>139</v>
      </c>
    </row>
    <row r="256" s="2" customFormat="1" ht="37.8" customHeight="1">
      <c r="A256" s="39"/>
      <c r="B256" s="40"/>
      <c r="C256" s="219" t="s">
        <v>278</v>
      </c>
      <c r="D256" s="219" t="s">
        <v>141</v>
      </c>
      <c r="E256" s="220" t="s">
        <v>279</v>
      </c>
      <c r="F256" s="221" t="s">
        <v>280</v>
      </c>
      <c r="G256" s="222" t="s">
        <v>186</v>
      </c>
      <c r="H256" s="223">
        <v>41.460999999999999</v>
      </c>
      <c r="I256" s="224"/>
      <c r="J256" s="225">
        <f>ROUND(I256*H256,2)</f>
        <v>0</v>
      </c>
      <c r="K256" s="221" t="s">
        <v>145</v>
      </c>
      <c r="L256" s="45"/>
      <c r="M256" s="226" t="s">
        <v>1</v>
      </c>
      <c r="N256" s="227" t="s">
        <v>46</v>
      </c>
      <c r="O256" s="92"/>
      <c r="P256" s="228">
        <f>O256*H256</f>
        <v>0</v>
      </c>
      <c r="Q256" s="228">
        <v>0</v>
      </c>
      <c r="R256" s="228">
        <f>Q256*H256</f>
        <v>0</v>
      </c>
      <c r="S256" s="228">
        <v>0</v>
      </c>
      <c r="T256" s="229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146</v>
      </c>
      <c r="AT256" s="230" t="s">
        <v>141</v>
      </c>
      <c r="AU256" s="230" t="s">
        <v>91</v>
      </c>
      <c r="AY256" s="18" t="s">
        <v>139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89</v>
      </c>
      <c r="BK256" s="231">
        <f>ROUND(I256*H256,2)</f>
        <v>0</v>
      </c>
      <c r="BL256" s="18" t="s">
        <v>146</v>
      </c>
      <c r="BM256" s="230" t="s">
        <v>281</v>
      </c>
    </row>
    <row r="257" s="13" customFormat="1">
      <c r="A257" s="13"/>
      <c r="B257" s="237"/>
      <c r="C257" s="238"/>
      <c r="D257" s="232" t="s">
        <v>150</v>
      </c>
      <c r="E257" s="239" t="s">
        <v>1</v>
      </c>
      <c r="F257" s="240" t="s">
        <v>269</v>
      </c>
      <c r="G257" s="238"/>
      <c r="H257" s="239" t="s">
        <v>1</v>
      </c>
      <c r="I257" s="241"/>
      <c r="J257" s="238"/>
      <c r="K257" s="238"/>
      <c r="L257" s="242"/>
      <c r="M257" s="243"/>
      <c r="N257" s="244"/>
      <c r="O257" s="244"/>
      <c r="P257" s="244"/>
      <c r="Q257" s="244"/>
      <c r="R257" s="244"/>
      <c r="S257" s="244"/>
      <c r="T257" s="24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6" t="s">
        <v>150</v>
      </c>
      <c r="AU257" s="246" t="s">
        <v>91</v>
      </c>
      <c r="AV257" s="13" t="s">
        <v>89</v>
      </c>
      <c r="AW257" s="13" t="s">
        <v>36</v>
      </c>
      <c r="AX257" s="13" t="s">
        <v>81</v>
      </c>
      <c r="AY257" s="246" t="s">
        <v>139</v>
      </c>
    </row>
    <row r="258" s="14" customFormat="1">
      <c r="A258" s="14"/>
      <c r="B258" s="247"/>
      <c r="C258" s="248"/>
      <c r="D258" s="232" t="s">
        <v>150</v>
      </c>
      <c r="E258" s="249" t="s">
        <v>1</v>
      </c>
      <c r="F258" s="250" t="s">
        <v>282</v>
      </c>
      <c r="G258" s="248"/>
      <c r="H258" s="251">
        <v>41.460999999999999</v>
      </c>
      <c r="I258" s="252"/>
      <c r="J258" s="248"/>
      <c r="K258" s="248"/>
      <c r="L258" s="253"/>
      <c r="M258" s="254"/>
      <c r="N258" s="255"/>
      <c r="O258" s="255"/>
      <c r="P258" s="255"/>
      <c r="Q258" s="255"/>
      <c r="R258" s="255"/>
      <c r="S258" s="255"/>
      <c r="T258" s="25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7" t="s">
        <v>150</v>
      </c>
      <c r="AU258" s="257" t="s">
        <v>91</v>
      </c>
      <c r="AV258" s="14" t="s">
        <v>91</v>
      </c>
      <c r="AW258" s="14" t="s">
        <v>36</v>
      </c>
      <c r="AX258" s="14" t="s">
        <v>81</v>
      </c>
      <c r="AY258" s="257" t="s">
        <v>139</v>
      </c>
    </row>
    <row r="259" s="16" customFormat="1">
      <c r="A259" s="16"/>
      <c r="B259" s="269"/>
      <c r="C259" s="270"/>
      <c r="D259" s="232" t="s">
        <v>150</v>
      </c>
      <c r="E259" s="271" t="s">
        <v>1</v>
      </c>
      <c r="F259" s="272" t="s">
        <v>172</v>
      </c>
      <c r="G259" s="270"/>
      <c r="H259" s="273">
        <v>41.460999999999999</v>
      </c>
      <c r="I259" s="274"/>
      <c r="J259" s="270"/>
      <c r="K259" s="270"/>
      <c r="L259" s="275"/>
      <c r="M259" s="276"/>
      <c r="N259" s="277"/>
      <c r="O259" s="277"/>
      <c r="P259" s="277"/>
      <c r="Q259" s="277"/>
      <c r="R259" s="277"/>
      <c r="S259" s="277"/>
      <c r="T259" s="278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T259" s="279" t="s">
        <v>150</v>
      </c>
      <c r="AU259" s="279" t="s">
        <v>91</v>
      </c>
      <c r="AV259" s="16" t="s">
        <v>146</v>
      </c>
      <c r="AW259" s="16" t="s">
        <v>36</v>
      </c>
      <c r="AX259" s="16" t="s">
        <v>89</v>
      </c>
      <c r="AY259" s="279" t="s">
        <v>139</v>
      </c>
    </row>
    <row r="260" s="2" customFormat="1" ht="37.8" customHeight="1">
      <c r="A260" s="39"/>
      <c r="B260" s="40"/>
      <c r="C260" s="219" t="s">
        <v>283</v>
      </c>
      <c r="D260" s="219" t="s">
        <v>141</v>
      </c>
      <c r="E260" s="220" t="s">
        <v>284</v>
      </c>
      <c r="F260" s="221" t="s">
        <v>285</v>
      </c>
      <c r="G260" s="222" t="s">
        <v>186</v>
      </c>
      <c r="H260" s="223">
        <v>41.460999999999999</v>
      </c>
      <c r="I260" s="224"/>
      <c r="J260" s="225">
        <f>ROUND(I260*H260,2)</f>
        <v>0</v>
      </c>
      <c r="K260" s="221" t="s">
        <v>145</v>
      </c>
      <c r="L260" s="45"/>
      <c r="M260" s="226" t="s">
        <v>1</v>
      </c>
      <c r="N260" s="227" t="s">
        <v>46</v>
      </c>
      <c r="O260" s="92"/>
      <c r="P260" s="228">
        <f>O260*H260</f>
        <v>0</v>
      </c>
      <c r="Q260" s="228">
        <v>0</v>
      </c>
      <c r="R260" s="228">
        <f>Q260*H260</f>
        <v>0</v>
      </c>
      <c r="S260" s="228">
        <v>0</v>
      </c>
      <c r="T260" s="229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0" t="s">
        <v>146</v>
      </c>
      <c r="AT260" s="230" t="s">
        <v>141</v>
      </c>
      <c r="AU260" s="230" t="s">
        <v>91</v>
      </c>
      <c r="AY260" s="18" t="s">
        <v>139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8" t="s">
        <v>89</v>
      </c>
      <c r="BK260" s="231">
        <f>ROUND(I260*H260,2)</f>
        <v>0</v>
      </c>
      <c r="BL260" s="18" t="s">
        <v>146</v>
      </c>
      <c r="BM260" s="230" t="s">
        <v>286</v>
      </c>
    </row>
    <row r="261" s="13" customFormat="1">
      <c r="A261" s="13"/>
      <c r="B261" s="237"/>
      <c r="C261" s="238"/>
      <c r="D261" s="232" t="s">
        <v>150</v>
      </c>
      <c r="E261" s="239" t="s">
        <v>1</v>
      </c>
      <c r="F261" s="240" t="s">
        <v>269</v>
      </c>
      <c r="G261" s="238"/>
      <c r="H261" s="239" t="s">
        <v>1</v>
      </c>
      <c r="I261" s="241"/>
      <c r="J261" s="238"/>
      <c r="K261" s="238"/>
      <c r="L261" s="242"/>
      <c r="M261" s="243"/>
      <c r="N261" s="244"/>
      <c r="O261" s="244"/>
      <c r="P261" s="244"/>
      <c r="Q261" s="244"/>
      <c r="R261" s="244"/>
      <c r="S261" s="244"/>
      <c r="T261" s="24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6" t="s">
        <v>150</v>
      </c>
      <c r="AU261" s="246" t="s">
        <v>91</v>
      </c>
      <c r="AV261" s="13" t="s">
        <v>89</v>
      </c>
      <c r="AW261" s="13" t="s">
        <v>36</v>
      </c>
      <c r="AX261" s="13" t="s">
        <v>81</v>
      </c>
      <c r="AY261" s="246" t="s">
        <v>139</v>
      </c>
    </row>
    <row r="262" s="14" customFormat="1">
      <c r="A262" s="14"/>
      <c r="B262" s="247"/>
      <c r="C262" s="248"/>
      <c r="D262" s="232" t="s">
        <v>150</v>
      </c>
      <c r="E262" s="249" t="s">
        <v>1</v>
      </c>
      <c r="F262" s="250" t="s">
        <v>287</v>
      </c>
      <c r="G262" s="248"/>
      <c r="H262" s="251">
        <v>41.460999999999999</v>
      </c>
      <c r="I262" s="252"/>
      <c r="J262" s="248"/>
      <c r="K262" s="248"/>
      <c r="L262" s="253"/>
      <c r="M262" s="254"/>
      <c r="N262" s="255"/>
      <c r="O262" s="255"/>
      <c r="P262" s="255"/>
      <c r="Q262" s="255"/>
      <c r="R262" s="255"/>
      <c r="S262" s="255"/>
      <c r="T262" s="25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7" t="s">
        <v>150</v>
      </c>
      <c r="AU262" s="257" t="s">
        <v>91</v>
      </c>
      <c r="AV262" s="14" t="s">
        <v>91</v>
      </c>
      <c r="AW262" s="14" t="s">
        <v>36</v>
      </c>
      <c r="AX262" s="14" t="s">
        <v>81</v>
      </c>
      <c r="AY262" s="257" t="s">
        <v>139</v>
      </c>
    </row>
    <row r="263" s="16" customFormat="1">
      <c r="A263" s="16"/>
      <c r="B263" s="269"/>
      <c r="C263" s="270"/>
      <c r="D263" s="232" t="s">
        <v>150</v>
      </c>
      <c r="E263" s="271" t="s">
        <v>1</v>
      </c>
      <c r="F263" s="272" t="s">
        <v>172</v>
      </c>
      <c r="G263" s="270"/>
      <c r="H263" s="273">
        <v>41.460999999999999</v>
      </c>
      <c r="I263" s="274"/>
      <c r="J263" s="270"/>
      <c r="K263" s="270"/>
      <c r="L263" s="275"/>
      <c r="M263" s="276"/>
      <c r="N263" s="277"/>
      <c r="O263" s="277"/>
      <c r="P263" s="277"/>
      <c r="Q263" s="277"/>
      <c r="R263" s="277"/>
      <c r="S263" s="277"/>
      <c r="T263" s="278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T263" s="279" t="s">
        <v>150</v>
      </c>
      <c r="AU263" s="279" t="s">
        <v>91</v>
      </c>
      <c r="AV263" s="16" t="s">
        <v>146</v>
      </c>
      <c r="AW263" s="16" t="s">
        <v>36</v>
      </c>
      <c r="AX263" s="16" t="s">
        <v>89</v>
      </c>
      <c r="AY263" s="279" t="s">
        <v>139</v>
      </c>
    </row>
    <row r="264" s="2" customFormat="1" ht="33" customHeight="1">
      <c r="A264" s="39"/>
      <c r="B264" s="40"/>
      <c r="C264" s="219" t="s">
        <v>288</v>
      </c>
      <c r="D264" s="219" t="s">
        <v>141</v>
      </c>
      <c r="E264" s="220" t="s">
        <v>289</v>
      </c>
      <c r="F264" s="221" t="s">
        <v>290</v>
      </c>
      <c r="G264" s="222" t="s">
        <v>291</v>
      </c>
      <c r="H264" s="223">
        <v>663.37800000000004</v>
      </c>
      <c r="I264" s="224"/>
      <c r="J264" s="225">
        <f>ROUND(I264*H264,2)</f>
        <v>0</v>
      </c>
      <c r="K264" s="221" t="s">
        <v>145</v>
      </c>
      <c r="L264" s="45"/>
      <c r="M264" s="226" t="s">
        <v>1</v>
      </c>
      <c r="N264" s="227" t="s">
        <v>46</v>
      </c>
      <c r="O264" s="92"/>
      <c r="P264" s="228">
        <f>O264*H264</f>
        <v>0</v>
      </c>
      <c r="Q264" s="228">
        <v>0</v>
      </c>
      <c r="R264" s="228">
        <f>Q264*H264</f>
        <v>0</v>
      </c>
      <c r="S264" s="228">
        <v>0</v>
      </c>
      <c r="T264" s="229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0" t="s">
        <v>146</v>
      </c>
      <c r="AT264" s="230" t="s">
        <v>141</v>
      </c>
      <c r="AU264" s="230" t="s">
        <v>91</v>
      </c>
      <c r="AY264" s="18" t="s">
        <v>139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8" t="s">
        <v>89</v>
      </c>
      <c r="BK264" s="231">
        <f>ROUND(I264*H264,2)</f>
        <v>0</v>
      </c>
      <c r="BL264" s="18" t="s">
        <v>146</v>
      </c>
      <c r="BM264" s="230" t="s">
        <v>292</v>
      </c>
    </row>
    <row r="265" s="13" customFormat="1">
      <c r="A265" s="13"/>
      <c r="B265" s="237"/>
      <c r="C265" s="238"/>
      <c r="D265" s="232" t="s">
        <v>150</v>
      </c>
      <c r="E265" s="239" t="s">
        <v>1</v>
      </c>
      <c r="F265" s="240" t="s">
        <v>293</v>
      </c>
      <c r="G265" s="238"/>
      <c r="H265" s="239" t="s">
        <v>1</v>
      </c>
      <c r="I265" s="241"/>
      <c r="J265" s="238"/>
      <c r="K265" s="238"/>
      <c r="L265" s="242"/>
      <c r="M265" s="243"/>
      <c r="N265" s="244"/>
      <c r="O265" s="244"/>
      <c r="P265" s="244"/>
      <c r="Q265" s="244"/>
      <c r="R265" s="244"/>
      <c r="S265" s="244"/>
      <c r="T265" s="24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6" t="s">
        <v>150</v>
      </c>
      <c r="AU265" s="246" t="s">
        <v>91</v>
      </c>
      <c r="AV265" s="13" t="s">
        <v>89</v>
      </c>
      <c r="AW265" s="13" t="s">
        <v>36</v>
      </c>
      <c r="AX265" s="13" t="s">
        <v>81</v>
      </c>
      <c r="AY265" s="246" t="s">
        <v>139</v>
      </c>
    </row>
    <row r="266" s="14" customFormat="1">
      <c r="A266" s="14"/>
      <c r="B266" s="247"/>
      <c r="C266" s="248"/>
      <c r="D266" s="232" t="s">
        <v>150</v>
      </c>
      <c r="E266" s="249" t="s">
        <v>1</v>
      </c>
      <c r="F266" s="250" t="s">
        <v>294</v>
      </c>
      <c r="G266" s="248"/>
      <c r="H266" s="251">
        <v>331.69</v>
      </c>
      <c r="I266" s="252"/>
      <c r="J266" s="248"/>
      <c r="K266" s="248"/>
      <c r="L266" s="253"/>
      <c r="M266" s="254"/>
      <c r="N266" s="255"/>
      <c r="O266" s="255"/>
      <c r="P266" s="255"/>
      <c r="Q266" s="255"/>
      <c r="R266" s="255"/>
      <c r="S266" s="255"/>
      <c r="T266" s="25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7" t="s">
        <v>150</v>
      </c>
      <c r="AU266" s="257" t="s">
        <v>91</v>
      </c>
      <c r="AV266" s="14" t="s">
        <v>91</v>
      </c>
      <c r="AW266" s="14" t="s">
        <v>36</v>
      </c>
      <c r="AX266" s="14" t="s">
        <v>81</v>
      </c>
      <c r="AY266" s="257" t="s">
        <v>139</v>
      </c>
    </row>
    <row r="267" s="14" customFormat="1">
      <c r="A267" s="14"/>
      <c r="B267" s="247"/>
      <c r="C267" s="248"/>
      <c r="D267" s="232" t="s">
        <v>150</v>
      </c>
      <c r="E267" s="249" t="s">
        <v>1</v>
      </c>
      <c r="F267" s="250" t="s">
        <v>295</v>
      </c>
      <c r="G267" s="248"/>
      <c r="H267" s="251">
        <v>265.35000000000002</v>
      </c>
      <c r="I267" s="252"/>
      <c r="J267" s="248"/>
      <c r="K267" s="248"/>
      <c r="L267" s="253"/>
      <c r="M267" s="254"/>
      <c r="N267" s="255"/>
      <c r="O267" s="255"/>
      <c r="P267" s="255"/>
      <c r="Q267" s="255"/>
      <c r="R267" s="255"/>
      <c r="S267" s="255"/>
      <c r="T267" s="25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7" t="s">
        <v>150</v>
      </c>
      <c r="AU267" s="257" t="s">
        <v>91</v>
      </c>
      <c r="AV267" s="14" t="s">
        <v>91</v>
      </c>
      <c r="AW267" s="14" t="s">
        <v>36</v>
      </c>
      <c r="AX267" s="14" t="s">
        <v>81</v>
      </c>
      <c r="AY267" s="257" t="s">
        <v>139</v>
      </c>
    </row>
    <row r="268" s="14" customFormat="1">
      <c r="A268" s="14"/>
      <c r="B268" s="247"/>
      <c r="C268" s="248"/>
      <c r="D268" s="232" t="s">
        <v>150</v>
      </c>
      <c r="E268" s="249" t="s">
        <v>1</v>
      </c>
      <c r="F268" s="250" t="s">
        <v>296</v>
      </c>
      <c r="G268" s="248"/>
      <c r="H268" s="251">
        <v>66.337999999999994</v>
      </c>
      <c r="I268" s="252"/>
      <c r="J268" s="248"/>
      <c r="K268" s="248"/>
      <c r="L268" s="253"/>
      <c r="M268" s="254"/>
      <c r="N268" s="255"/>
      <c r="O268" s="255"/>
      <c r="P268" s="255"/>
      <c r="Q268" s="255"/>
      <c r="R268" s="255"/>
      <c r="S268" s="255"/>
      <c r="T268" s="256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7" t="s">
        <v>150</v>
      </c>
      <c r="AU268" s="257" t="s">
        <v>91</v>
      </c>
      <c r="AV268" s="14" t="s">
        <v>91</v>
      </c>
      <c r="AW268" s="14" t="s">
        <v>36</v>
      </c>
      <c r="AX268" s="14" t="s">
        <v>81</v>
      </c>
      <c r="AY268" s="257" t="s">
        <v>139</v>
      </c>
    </row>
    <row r="269" s="16" customFormat="1">
      <c r="A269" s="16"/>
      <c r="B269" s="269"/>
      <c r="C269" s="270"/>
      <c r="D269" s="232" t="s">
        <v>150</v>
      </c>
      <c r="E269" s="271" t="s">
        <v>1</v>
      </c>
      <c r="F269" s="272" t="s">
        <v>172</v>
      </c>
      <c r="G269" s="270"/>
      <c r="H269" s="273">
        <v>663.37800000000004</v>
      </c>
      <c r="I269" s="274"/>
      <c r="J269" s="270"/>
      <c r="K269" s="270"/>
      <c r="L269" s="275"/>
      <c r="M269" s="276"/>
      <c r="N269" s="277"/>
      <c r="O269" s="277"/>
      <c r="P269" s="277"/>
      <c r="Q269" s="277"/>
      <c r="R269" s="277"/>
      <c r="S269" s="277"/>
      <c r="T269" s="278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T269" s="279" t="s">
        <v>150</v>
      </c>
      <c r="AU269" s="279" t="s">
        <v>91</v>
      </c>
      <c r="AV269" s="16" t="s">
        <v>146</v>
      </c>
      <c r="AW269" s="16" t="s">
        <v>36</v>
      </c>
      <c r="AX269" s="16" t="s">
        <v>89</v>
      </c>
      <c r="AY269" s="279" t="s">
        <v>139</v>
      </c>
    </row>
    <row r="270" s="2" customFormat="1" ht="16.5" customHeight="1">
      <c r="A270" s="39"/>
      <c r="B270" s="40"/>
      <c r="C270" s="219" t="s">
        <v>297</v>
      </c>
      <c r="D270" s="219" t="s">
        <v>141</v>
      </c>
      <c r="E270" s="220" t="s">
        <v>298</v>
      </c>
      <c r="F270" s="221" t="s">
        <v>299</v>
      </c>
      <c r="G270" s="222" t="s">
        <v>186</v>
      </c>
      <c r="H270" s="223">
        <v>414.61099999999999</v>
      </c>
      <c r="I270" s="224"/>
      <c r="J270" s="225">
        <f>ROUND(I270*H270,2)</f>
        <v>0</v>
      </c>
      <c r="K270" s="221" t="s">
        <v>145</v>
      </c>
      <c r="L270" s="45"/>
      <c r="M270" s="226" t="s">
        <v>1</v>
      </c>
      <c r="N270" s="227" t="s">
        <v>46</v>
      </c>
      <c r="O270" s="92"/>
      <c r="P270" s="228">
        <f>O270*H270</f>
        <v>0</v>
      </c>
      <c r="Q270" s="228">
        <v>0</v>
      </c>
      <c r="R270" s="228">
        <f>Q270*H270</f>
        <v>0</v>
      </c>
      <c r="S270" s="228">
        <v>0</v>
      </c>
      <c r="T270" s="22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146</v>
      </c>
      <c r="AT270" s="230" t="s">
        <v>141</v>
      </c>
      <c r="AU270" s="230" t="s">
        <v>91</v>
      </c>
      <c r="AY270" s="18" t="s">
        <v>139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89</v>
      </c>
      <c r="BK270" s="231">
        <f>ROUND(I270*H270,2)</f>
        <v>0</v>
      </c>
      <c r="BL270" s="18" t="s">
        <v>146</v>
      </c>
      <c r="BM270" s="230" t="s">
        <v>300</v>
      </c>
    </row>
    <row r="271" s="13" customFormat="1">
      <c r="A271" s="13"/>
      <c r="B271" s="237"/>
      <c r="C271" s="238"/>
      <c r="D271" s="232" t="s">
        <v>150</v>
      </c>
      <c r="E271" s="239" t="s">
        <v>1</v>
      </c>
      <c r="F271" s="240" t="s">
        <v>293</v>
      </c>
      <c r="G271" s="238"/>
      <c r="H271" s="239" t="s">
        <v>1</v>
      </c>
      <c r="I271" s="241"/>
      <c r="J271" s="238"/>
      <c r="K271" s="238"/>
      <c r="L271" s="242"/>
      <c r="M271" s="243"/>
      <c r="N271" s="244"/>
      <c r="O271" s="244"/>
      <c r="P271" s="244"/>
      <c r="Q271" s="244"/>
      <c r="R271" s="244"/>
      <c r="S271" s="244"/>
      <c r="T271" s="24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6" t="s">
        <v>150</v>
      </c>
      <c r="AU271" s="246" t="s">
        <v>91</v>
      </c>
      <c r="AV271" s="13" t="s">
        <v>89</v>
      </c>
      <c r="AW271" s="13" t="s">
        <v>36</v>
      </c>
      <c r="AX271" s="13" t="s">
        <v>81</v>
      </c>
      <c r="AY271" s="246" t="s">
        <v>139</v>
      </c>
    </row>
    <row r="272" s="14" customFormat="1">
      <c r="A272" s="14"/>
      <c r="B272" s="247"/>
      <c r="C272" s="248"/>
      <c r="D272" s="232" t="s">
        <v>150</v>
      </c>
      <c r="E272" s="249" t="s">
        <v>1</v>
      </c>
      <c r="F272" s="250" t="s">
        <v>270</v>
      </c>
      <c r="G272" s="248"/>
      <c r="H272" s="251">
        <v>207.30600000000001</v>
      </c>
      <c r="I272" s="252"/>
      <c r="J272" s="248"/>
      <c r="K272" s="248"/>
      <c r="L272" s="253"/>
      <c r="M272" s="254"/>
      <c r="N272" s="255"/>
      <c r="O272" s="255"/>
      <c r="P272" s="255"/>
      <c r="Q272" s="255"/>
      <c r="R272" s="255"/>
      <c r="S272" s="255"/>
      <c r="T272" s="25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7" t="s">
        <v>150</v>
      </c>
      <c r="AU272" s="257" t="s">
        <v>91</v>
      </c>
      <c r="AV272" s="14" t="s">
        <v>91</v>
      </c>
      <c r="AW272" s="14" t="s">
        <v>36</v>
      </c>
      <c r="AX272" s="14" t="s">
        <v>81</v>
      </c>
      <c r="AY272" s="257" t="s">
        <v>139</v>
      </c>
    </row>
    <row r="273" s="14" customFormat="1">
      <c r="A273" s="14"/>
      <c r="B273" s="247"/>
      <c r="C273" s="248"/>
      <c r="D273" s="232" t="s">
        <v>150</v>
      </c>
      <c r="E273" s="249" t="s">
        <v>1</v>
      </c>
      <c r="F273" s="250" t="s">
        <v>271</v>
      </c>
      <c r="G273" s="248"/>
      <c r="H273" s="251">
        <v>165.84399999999999</v>
      </c>
      <c r="I273" s="252"/>
      <c r="J273" s="248"/>
      <c r="K273" s="248"/>
      <c r="L273" s="253"/>
      <c r="M273" s="254"/>
      <c r="N273" s="255"/>
      <c r="O273" s="255"/>
      <c r="P273" s="255"/>
      <c r="Q273" s="255"/>
      <c r="R273" s="255"/>
      <c r="S273" s="255"/>
      <c r="T273" s="25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7" t="s">
        <v>150</v>
      </c>
      <c r="AU273" s="257" t="s">
        <v>91</v>
      </c>
      <c r="AV273" s="14" t="s">
        <v>91</v>
      </c>
      <c r="AW273" s="14" t="s">
        <v>36</v>
      </c>
      <c r="AX273" s="14" t="s">
        <v>81</v>
      </c>
      <c r="AY273" s="257" t="s">
        <v>139</v>
      </c>
    </row>
    <row r="274" s="14" customFormat="1">
      <c r="A274" s="14"/>
      <c r="B274" s="247"/>
      <c r="C274" s="248"/>
      <c r="D274" s="232" t="s">
        <v>150</v>
      </c>
      <c r="E274" s="249" t="s">
        <v>1</v>
      </c>
      <c r="F274" s="250" t="s">
        <v>282</v>
      </c>
      <c r="G274" s="248"/>
      <c r="H274" s="251">
        <v>41.460999999999999</v>
      </c>
      <c r="I274" s="252"/>
      <c r="J274" s="248"/>
      <c r="K274" s="248"/>
      <c r="L274" s="253"/>
      <c r="M274" s="254"/>
      <c r="N274" s="255"/>
      <c r="O274" s="255"/>
      <c r="P274" s="255"/>
      <c r="Q274" s="255"/>
      <c r="R274" s="255"/>
      <c r="S274" s="255"/>
      <c r="T274" s="25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7" t="s">
        <v>150</v>
      </c>
      <c r="AU274" s="257" t="s">
        <v>91</v>
      </c>
      <c r="AV274" s="14" t="s">
        <v>91</v>
      </c>
      <c r="AW274" s="14" t="s">
        <v>36</v>
      </c>
      <c r="AX274" s="14" t="s">
        <v>81</v>
      </c>
      <c r="AY274" s="257" t="s">
        <v>139</v>
      </c>
    </row>
    <row r="275" s="16" customFormat="1">
      <c r="A275" s="16"/>
      <c r="B275" s="269"/>
      <c r="C275" s="270"/>
      <c r="D275" s="232" t="s">
        <v>150</v>
      </c>
      <c r="E275" s="271" t="s">
        <v>1</v>
      </c>
      <c r="F275" s="272" t="s">
        <v>172</v>
      </c>
      <c r="G275" s="270"/>
      <c r="H275" s="273">
        <v>414.61099999999999</v>
      </c>
      <c r="I275" s="274"/>
      <c r="J275" s="270"/>
      <c r="K275" s="270"/>
      <c r="L275" s="275"/>
      <c r="M275" s="276"/>
      <c r="N275" s="277"/>
      <c r="O275" s="277"/>
      <c r="P275" s="277"/>
      <c r="Q275" s="277"/>
      <c r="R275" s="277"/>
      <c r="S275" s="277"/>
      <c r="T275" s="278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T275" s="279" t="s">
        <v>150</v>
      </c>
      <c r="AU275" s="279" t="s">
        <v>91</v>
      </c>
      <c r="AV275" s="16" t="s">
        <v>146</v>
      </c>
      <c r="AW275" s="16" t="s">
        <v>36</v>
      </c>
      <c r="AX275" s="16" t="s">
        <v>89</v>
      </c>
      <c r="AY275" s="279" t="s">
        <v>139</v>
      </c>
    </row>
    <row r="276" s="2" customFormat="1" ht="24.15" customHeight="1">
      <c r="A276" s="39"/>
      <c r="B276" s="40"/>
      <c r="C276" s="219" t="s">
        <v>301</v>
      </c>
      <c r="D276" s="219" t="s">
        <v>141</v>
      </c>
      <c r="E276" s="220" t="s">
        <v>302</v>
      </c>
      <c r="F276" s="221" t="s">
        <v>303</v>
      </c>
      <c r="G276" s="222" t="s">
        <v>186</v>
      </c>
      <c r="H276" s="223">
        <v>293.89800000000002</v>
      </c>
      <c r="I276" s="224"/>
      <c r="J276" s="225">
        <f>ROUND(I276*H276,2)</f>
        <v>0</v>
      </c>
      <c r="K276" s="221" t="s">
        <v>145</v>
      </c>
      <c r="L276" s="45"/>
      <c r="M276" s="226" t="s">
        <v>1</v>
      </c>
      <c r="N276" s="227" t="s">
        <v>46</v>
      </c>
      <c r="O276" s="92"/>
      <c r="P276" s="228">
        <f>O276*H276</f>
        <v>0</v>
      </c>
      <c r="Q276" s="228">
        <v>0</v>
      </c>
      <c r="R276" s="228">
        <f>Q276*H276</f>
        <v>0</v>
      </c>
      <c r="S276" s="228">
        <v>0</v>
      </c>
      <c r="T276" s="229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0" t="s">
        <v>146</v>
      </c>
      <c r="AT276" s="230" t="s">
        <v>141</v>
      </c>
      <c r="AU276" s="230" t="s">
        <v>91</v>
      </c>
      <c r="AY276" s="18" t="s">
        <v>139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8" t="s">
        <v>89</v>
      </c>
      <c r="BK276" s="231">
        <f>ROUND(I276*H276,2)</f>
        <v>0</v>
      </c>
      <c r="BL276" s="18" t="s">
        <v>146</v>
      </c>
      <c r="BM276" s="230" t="s">
        <v>304</v>
      </c>
    </row>
    <row r="277" s="13" customFormat="1">
      <c r="A277" s="13"/>
      <c r="B277" s="237"/>
      <c r="C277" s="238"/>
      <c r="D277" s="232" t="s">
        <v>150</v>
      </c>
      <c r="E277" s="239" t="s">
        <v>1</v>
      </c>
      <c r="F277" s="240" t="s">
        <v>305</v>
      </c>
      <c r="G277" s="238"/>
      <c r="H277" s="239" t="s">
        <v>1</v>
      </c>
      <c r="I277" s="241"/>
      <c r="J277" s="238"/>
      <c r="K277" s="238"/>
      <c r="L277" s="242"/>
      <c r="M277" s="243"/>
      <c r="N277" s="244"/>
      <c r="O277" s="244"/>
      <c r="P277" s="244"/>
      <c r="Q277" s="244"/>
      <c r="R277" s="244"/>
      <c r="S277" s="244"/>
      <c r="T277" s="24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6" t="s">
        <v>150</v>
      </c>
      <c r="AU277" s="246" t="s">
        <v>91</v>
      </c>
      <c r="AV277" s="13" t="s">
        <v>89</v>
      </c>
      <c r="AW277" s="13" t="s">
        <v>36</v>
      </c>
      <c r="AX277" s="13" t="s">
        <v>81</v>
      </c>
      <c r="AY277" s="246" t="s">
        <v>139</v>
      </c>
    </row>
    <row r="278" s="14" customFormat="1">
      <c r="A278" s="14"/>
      <c r="B278" s="247"/>
      <c r="C278" s="248"/>
      <c r="D278" s="232" t="s">
        <v>150</v>
      </c>
      <c r="E278" s="249" t="s">
        <v>1</v>
      </c>
      <c r="F278" s="250" t="s">
        <v>306</v>
      </c>
      <c r="G278" s="248"/>
      <c r="H278" s="251">
        <v>414.61099999999999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7" t="s">
        <v>150</v>
      </c>
      <c r="AU278" s="257" t="s">
        <v>91</v>
      </c>
      <c r="AV278" s="14" t="s">
        <v>91</v>
      </c>
      <c r="AW278" s="14" t="s">
        <v>36</v>
      </c>
      <c r="AX278" s="14" t="s">
        <v>81</v>
      </c>
      <c r="AY278" s="257" t="s">
        <v>139</v>
      </c>
    </row>
    <row r="279" s="13" customFormat="1">
      <c r="A279" s="13"/>
      <c r="B279" s="237"/>
      <c r="C279" s="238"/>
      <c r="D279" s="232" t="s">
        <v>150</v>
      </c>
      <c r="E279" s="239" t="s">
        <v>1</v>
      </c>
      <c r="F279" s="240" t="s">
        <v>307</v>
      </c>
      <c r="G279" s="238"/>
      <c r="H279" s="239" t="s">
        <v>1</v>
      </c>
      <c r="I279" s="241"/>
      <c r="J279" s="238"/>
      <c r="K279" s="238"/>
      <c r="L279" s="242"/>
      <c r="M279" s="243"/>
      <c r="N279" s="244"/>
      <c r="O279" s="244"/>
      <c r="P279" s="244"/>
      <c r="Q279" s="244"/>
      <c r="R279" s="244"/>
      <c r="S279" s="244"/>
      <c r="T279" s="24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6" t="s">
        <v>150</v>
      </c>
      <c r="AU279" s="246" t="s">
        <v>91</v>
      </c>
      <c r="AV279" s="13" t="s">
        <v>89</v>
      </c>
      <c r="AW279" s="13" t="s">
        <v>36</v>
      </c>
      <c r="AX279" s="13" t="s">
        <v>81</v>
      </c>
      <c r="AY279" s="246" t="s">
        <v>139</v>
      </c>
    </row>
    <row r="280" s="14" customFormat="1">
      <c r="A280" s="14"/>
      <c r="B280" s="247"/>
      <c r="C280" s="248"/>
      <c r="D280" s="232" t="s">
        <v>150</v>
      </c>
      <c r="E280" s="249" t="s">
        <v>1</v>
      </c>
      <c r="F280" s="250" t="s">
        <v>308</v>
      </c>
      <c r="G280" s="248"/>
      <c r="H280" s="251">
        <v>2.8969999999999998</v>
      </c>
      <c r="I280" s="252"/>
      <c r="J280" s="248"/>
      <c r="K280" s="248"/>
      <c r="L280" s="253"/>
      <c r="M280" s="254"/>
      <c r="N280" s="255"/>
      <c r="O280" s="255"/>
      <c r="P280" s="255"/>
      <c r="Q280" s="255"/>
      <c r="R280" s="255"/>
      <c r="S280" s="255"/>
      <c r="T280" s="256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7" t="s">
        <v>150</v>
      </c>
      <c r="AU280" s="257" t="s">
        <v>91</v>
      </c>
      <c r="AV280" s="14" t="s">
        <v>91</v>
      </c>
      <c r="AW280" s="14" t="s">
        <v>36</v>
      </c>
      <c r="AX280" s="14" t="s">
        <v>81</v>
      </c>
      <c r="AY280" s="257" t="s">
        <v>139</v>
      </c>
    </row>
    <row r="281" s="14" customFormat="1">
      <c r="A281" s="14"/>
      <c r="B281" s="247"/>
      <c r="C281" s="248"/>
      <c r="D281" s="232" t="s">
        <v>150</v>
      </c>
      <c r="E281" s="249" t="s">
        <v>1</v>
      </c>
      <c r="F281" s="250" t="s">
        <v>309</v>
      </c>
      <c r="G281" s="248"/>
      <c r="H281" s="251">
        <v>0.113</v>
      </c>
      <c r="I281" s="252"/>
      <c r="J281" s="248"/>
      <c r="K281" s="248"/>
      <c r="L281" s="253"/>
      <c r="M281" s="254"/>
      <c r="N281" s="255"/>
      <c r="O281" s="255"/>
      <c r="P281" s="255"/>
      <c r="Q281" s="255"/>
      <c r="R281" s="255"/>
      <c r="S281" s="255"/>
      <c r="T281" s="25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7" t="s">
        <v>150</v>
      </c>
      <c r="AU281" s="257" t="s">
        <v>91</v>
      </c>
      <c r="AV281" s="14" t="s">
        <v>91</v>
      </c>
      <c r="AW281" s="14" t="s">
        <v>36</v>
      </c>
      <c r="AX281" s="14" t="s">
        <v>81</v>
      </c>
      <c r="AY281" s="257" t="s">
        <v>139</v>
      </c>
    </row>
    <row r="282" s="14" customFormat="1">
      <c r="A282" s="14"/>
      <c r="B282" s="247"/>
      <c r="C282" s="248"/>
      <c r="D282" s="232" t="s">
        <v>150</v>
      </c>
      <c r="E282" s="249" t="s">
        <v>1</v>
      </c>
      <c r="F282" s="250" t="s">
        <v>310</v>
      </c>
      <c r="G282" s="248"/>
      <c r="H282" s="251">
        <v>13.060000000000001</v>
      </c>
      <c r="I282" s="252"/>
      <c r="J282" s="248"/>
      <c r="K282" s="248"/>
      <c r="L282" s="253"/>
      <c r="M282" s="254"/>
      <c r="N282" s="255"/>
      <c r="O282" s="255"/>
      <c r="P282" s="255"/>
      <c r="Q282" s="255"/>
      <c r="R282" s="255"/>
      <c r="S282" s="255"/>
      <c r="T282" s="25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7" t="s">
        <v>150</v>
      </c>
      <c r="AU282" s="257" t="s">
        <v>91</v>
      </c>
      <c r="AV282" s="14" t="s">
        <v>91</v>
      </c>
      <c r="AW282" s="14" t="s">
        <v>36</v>
      </c>
      <c r="AX282" s="14" t="s">
        <v>81</v>
      </c>
      <c r="AY282" s="257" t="s">
        <v>139</v>
      </c>
    </row>
    <row r="283" s="13" customFormat="1">
      <c r="A283" s="13"/>
      <c r="B283" s="237"/>
      <c r="C283" s="238"/>
      <c r="D283" s="232" t="s">
        <v>150</v>
      </c>
      <c r="E283" s="239" t="s">
        <v>1</v>
      </c>
      <c r="F283" s="240" t="s">
        <v>311</v>
      </c>
      <c r="G283" s="238"/>
      <c r="H283" s="239" t="s">
        <v>1</v>
      </c>
      <c r="I283" s="241"/>
      <c r="J283" s="238"/>
      <c r="K283" s="238"/>
      <c r="L283" s="242"/>
      <c r="M283" s="243"/>
      <c r="N283" s="244"/>
      <c r="O283" s="244"/>
      <c r="P283" s="244"/>
      <c r="Q283" s="244"/>
      <c r="R283" s="244"/>
      <c r="S283" s="244"/>
      <c r="T283" s="24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6" t="s">
        <v>150</v>
      </c>
      <c r="AU283" s="246" t="s">
        <v>91</v>
      </c>
      <c r="AV283" s="13" t="s">
        <v>89</v>
      </c>
      <c r="AW283" s="13" t="s">
        <v>36</v>
      </c>
      <c r="AX283" s="13" t="s">
        <v>81</v>
      </c>
      <c r="AY283" s="246" t="s">
        <v>139</v>
      </c>
    </row>
    <row r="284" s="14" customFormat="1">
      <c r="A284" s="14"/>
      <c r="B284" s="247"/>
      <c r="C284" s="248"/>
      <c r="D284" s="232" t="s">
        <v>150</v>
      </c>
      <c r="E284" s="249" t="s">
        <v>1</v>
      </c>
      <c r="F284" s="250" t="s">
        <v>312</v>
      </c>
      <c r="G284" s="248"/>
      <c r="H284" s="251">
        <v>11.260999999999999</v>
      </c>
      <c r="I284" s="252"/>
      <c r="J284" s="248"/>
      <c r="K284" s="248"/>
      <c r="L284" s="253"/>
      <c r="M284" s="254"/>
      <c r="N284" s="255"/>
      <c r="O284" s="255"/>
      <c r="P284" s="255"/>
      <c r="Q284" s="255"/>
      <c r="R284" s="255"/>
      <c r="S284" s="255"/>
      <c r="T284" s="256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7" t="s">
        <v>150</v>
      </c>
      <c r="AU284" s="257" t="s">
        <v>91</v>
      </c>
      <c r="AV284" s="14" t="s">
        <v>91</v>
      </c>
      <c r="AW284" s="14" t="s">
        <v>36</v>
      </c>
      <c r="AX284" s="14" t="s">
        <v>81</v>
      </c>
      <c r="AY284" s="257" t="s">
        <v>139</v>
      </c>
    </row>
    <row r="285" s="15" customFormat="1">
      <c r="A285" s="15"/>
      <c r="B285" s="258"/>
      <c r="C285" s="259"/>
      <c r="D285" s="232" t="s">
        <v>150</v>
      </c>
      <c r="E285" s="260" t="s">
        <v>1</v>
      </c>
      <c r="F285" s="261" t="s">
        <v>156</v>
      </c>
      <c r="G285" s="259"/>
      <c r="H285" s="262">
        <v>441.94200000000001</v>
      </c>
      <c r="I285" s="263"/>
      <c r="J285" s="259"/>
      <c r="K285" s="259"/>
      <c r="L285" s="264"/>
      <c r="M285" s="265"/>
      <c r="N285" s="266"/>
      <c r="O285" s="266"/>
      <c r="P285" s="266"/>
      <c r="Q285" s="266"/>
      <c r="R285" s="266"/>
      <c r="S285" s="266"/>
      <c r="T285" s="267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68" t="s">
        <v>150</v>
      </c>
      <c r="AU285" s="268" t="s">
        <v>91</v>
      </c>
      <c r="AV285" s="15" t="s">
        <v>157</v>
      </c>
      <c r="AW285" s="15" t="s">
        <v>36</v>
      </c>
      <c r="AX285" s="15" t="s">
        <v>81</v>
      </c>
      <c r="AY285" s="268" t="s">
        <v>139</v>
      </c>
    </row>
    <row r="286" s="13" customFormat="1">
      <c r="A286" s="13"/>
      <c r="B286" s="237"/>
      <c r="C286" s="238"/>
      <c r="D286" s="232" t="s">
        <v>150</v>
      </c>
      <c r="E286" s="239" t="s">
        <v>1</v>
      </c>
      <c r="F286" s="240" t="s">
        <v>313</v>
      </c>
      <c r="G286" s="238"/>
      <c r="H286" s="239" t="s">
        <v>1</v>
      </c>
      <c r="I286" s="241"/>
      <c r="J286" s="238"/>
      <c r="K286" s="238"/>
      <c r="L286" s="242"/>
      <c r="M286" s="243"/>
      <c r="N286" s="244"/>
      <c r="O286" s="244"/>
      <c r="P286" s="244"/>
      <c r="Q286" s="244"/>
      <c r="R286" s="244"/>
      <c r="S286" s="244"/>
      <c r="T286" s="24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6" t="s">
        <v>150</v>
      </c>
      <c r="AU286" s="246" t="s">
        <v>91</v>
      </c>
      <c r="AV286" s="13" t="s">
        <v>89</v>
      </c>
      <c r="AW286" s="13" t="s">
        <v>36</v>
      </c>
      <c r="AX286" s="13" t="s">
        <v>81</v>
      </c>
      <c r="AY286" s="246" t="s">
        <v>139</v>
      </c>
    </row>
    <row r="287" s="14" customFormat="1">
      <c r="A287" s="14"/>
      <c r="B287" s="247"/>
      <c r="C287" s="248"/>
      <c r="D287" s="232" t="s">
        <v>150</v>
      </c>
      <c r="E287" s="249" t="s">
        <v>1</v>
      </c>
      <c r="F287" s="250" t="s">
        <v>314</v>
      </c>
      <c r="G287" s="248"/>
      <c r="H287" s="251">
        <v>-4.056</v>
      </c>
      <c r="I287" s="252"/>
      <c r="J287" s="248"/>
      <c r="K287" s="248"/>
      <c r="L287" s="253"/>
      <c r="M287" s="254"/>
      <c r="N287" s="255"/>
      <c r="O287" s="255"/>
      <c r="P287" s="255"/>
      <c r="Q287" s="255"/>
      <c r="R287" s="255"/>
      <c r="S287" s="255"/>
      <c r="T287" s="25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7" t="s">
        <v>150</v>
      </c>
      <c r="AU287" s="257" t="s">
        <v>91</v>
      </c>
      <c r="AV287" s="14" t="s">
        <v>91</v>
      </c>
      <c r="AW287" s="14" t="s">
        <v>36</v>
      </c>
      <c r="AX287" s="14" t="s">
        <v>81</v>
      </c>
      <c r="AY287" s="257" t="s">
        <v>139</v>
      </c>
    </row>
    <row r="288" s="14" customFormat="1">
      <c r="A288" s="14"/>
      <c r="B288" s="247"/>
      <c r="C288" s="248"/>
      <c r="D288" s="232" t="s">
        <v>150</v>
      </c>
      <c r="E288" s="249" t="s">
        <v>1</v>
      </c>
      <c r="F288" s="250" t="s">
        <v>315</v>
      </c>
      <c r="G288" s="248"/>
      <c r="H288" s="251">
        <v>-15.420999999999999</v>
      </c>
      <c r="I288" s="252"/>
      <c r="J288" s="248"/>
      <c r="K288" s="248"/>
      <c r="L288" s="253"/>
      <c r="M288" s="254"/>
      <c r="N288" s="255"/>
      <c r="O288" s="255"/>
      <c r="P288" s="255"/>
      <c r="Q288" s="255"/>
      <c r="R288" s="255"/>
      <c r="S288" s="255"/>
      <c r="T288" s="25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7" t="s">
        <v>150</v>
      </c>
      <c r="AU288" s="257" t="s">
        <v>91</v>
      </c>
      <c r="AV288" s="14" t="s">
        <v>91</v>
      </c>
      <c r="AW288" s="14" t="s">
        <v>36</v>
      </c>
      <c r="AX288" s="14" t="s">
        <v>81</v>
      </c>
      <c r="AY288" s="257" t="s">
        <v>139</v>
      </c>
    </row>
    <row r="289" s="13" customFormat="1">
      <c r="A289" s="13"/>
      <c r="B289" s="237"/>
      <c r="C289" s="238"/>
      <c r="D289" s="232" t="s">
        <v>150</v>
      </c>
      <c r="E289" s="239" t="s">
        <v>1</v>
      </c>
      <c r="F289" s="240" t="s">
        <v>316</v>
      </c>
      <c r="G289" s="238"/>
      <c r="H289" s="239" t="s">
        <v>1</v>
      </c>
      <c r="I289" s="241"/>
      <c r="J289" s="238"/>
      <c r="K289" s="238"/>
      <c r="L289" s="242"/>
      <c r="M289" s="243"/>
      <c r="N289" s="244"/>
      <c r="O289" s="244"/>
      <c r="P289" s="244"/>
      <c r="Q289" s="244"/>
      <c r="R289" s="244"/>
      <c r="S289" s="244"/>
      <c r="T289" s="24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6" t="s">
        <v>150</v>
      </c>
      <c r="AU289" s="246" t="s">
        <v>91</v>
      </c>
      <c r="AV289" s="13" t="s">
        <v>89</v>
      </c>
      <c r="AW289" s="13" t="s">
        <v>36</v>
      </c>
      <c r="AX289" s="13" t="s">
        <v>81</v>
      </c>
      <c r="AY289" s="246" t="s">
        <v>139</v>
      </c>
    </row>
    <row r="290" s="14" customFormat="1">
      <c r="A290" s="14"/>
      <c r="B290" s="247"/>
      <c r="C290" s="248"/>
      <c r="D290" s="232" t="s">
        <v>150</v>
      </c>
      <c r="E290" s="249" t="s">
        <v>1</v>
      </c>
      <c r="F290" s="250" t="s">
        <v>317</v>
      </c>
      <c r="G290" s="248"/>
      <c r="H290" s="251">
        <v>-11.286</v>
      </c>
      <c r="I290" s="252"/>
      <c r="J290" s="248"/>
      <c r="K290" s="248"/>
      <c r="L290" s="253"/>
      <c r="M290" s="254"/>
      <c r="N290" s="255"/>
      <c r="O290" s="255"/>
      <c r="P290" s="255"/>
      <c r="Q290" s="255"/>
      <c r="R290" s="255"/>
      <c r="S290" s="255"/>
      <c r="T290" s="256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7" t="s">
        <v>150</v>
      </c>
      <c r="AU290" s="257" t="s">
        <v>91</v>
      </c>
      <c r="AV290" s="14" t="s">
        <v>91</v>
      </c>
      <c r="AW290" s="14" t="s">
        <v>36</v>
      </c>
      <c r="AX290" s="14" t="s">
        <v>81</v>
      </c>
      <c r="AY290" s="257" t="s">
        <v>139</v>
      </c>
    </row>
    <row r="291" s="14" customFormat="1">
      <c r="A291" s="14"/>
      <c r="B291" s="247"/>
      <c r="C291" s="248"/>
      <c r="D291" s="232" t="s">
        <v>150</v>
      </c>
      <c r="E291" s="249" t="s">
        <v>1</v>
      </c>
      <c r="F291" s="250" t="s">
        <v>318</v>
      </c>
      <c r="G291" s="248"/>
      <c r="H291" s="251">
        <v>-19.960999999999999</v>
      </c>
      <c r="I291" s="252"/>
      <c r="J291" s="248"/>
      <c r="K291" s="248"/>
      <c r="L291" s="253"/>
      <c r="M291" s="254"/>
      <c r="N291" s="255"/>
      <c r="O291" s="255"/>
      <c r="P291" s="255"/>
      <c r="Q291" s="255"/>
      <c r="R291" s="255"/>
      <c r="S291" s="255"/>
      <c r="T291" s="25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7" t="s">
        <v>150</v>
      </c>
      <c r="AU291" s="257" t="s">
        <v>91</v>
      </c>
      <c r="AV291" s="14" t="s">
        <v>91</v>
      </c>
      <c r="AW291" s="14" t="s">
        <v>36</v>
      </c>
      <c r="AX291" s="14" t="s">
        <v>81</v>
      </c>
      <c r="AY291" s="257" t="s">
        <v>139</v>
      </c>
    </row>
    <row r="292" s="14" customFormat="1">
      <c r="A292" s="14"/>
      <c r="B292" s="247"/>
      <c r="C292" s="248"/>
      <c r="D292" s="232" t="s">
        <v>150</v>
      </c>
      <c r="E292" s="249" t="s">
        <v>1</v>
      </c>
      <c r="F292" s="250" t="s">
        <v>319</v>
      </c>
      <c r="G292" s="248"/>
      <c r="H292" s="251">
        <v>-4.9669999999999996</v>
      </c>
      <c r="I292" s="252"/>
      <c r="J292" s="248"/>
      <c r="K292" s="248"/>
      <c r="L292" s="253"/>
      <c r="M292" s="254"/>
      <c r="N292" s="255"/>
      <c r="O292" s="255"/>
      <c r="P292" s="255"/>
      <c r="Q292" s="255"/>
      <c r="R292" s="255"/>
      <c r="S292" s="255"/>
      <c r="T292" s="25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7" t="s">
        <v>150</v>
      </c>
      <c r="AU292" s="257" t="s">
        <v>91</v>
      </c>
      <c r="AV292" s="14" t="s">
        <v>91</v>
      </c>
      <c r="AW292" s="14" t="s">
        <v>36</v>
      </c>
      <c r="AX292" s="14" t="s">
        <v>81</v>
      </c>
      <c r="AY292" s="257" t="s">
        <v>139</v>
      </c>
    </row>
    <row r="293" s="14" customFormat="1">
      <c r="A293" s="14"/>
      <c r="B293" s="247"/>
      <c r="C293" s="248"/>
      <c r="D293" s="232" t="s">
        <v>150</v>
      </c>
      <c r="E293" s="249" t="s">
        <v>1</v>
      </c>
      <c r="F293" s="250" t="s">
        <v>320</v>
      </c>
      <c r="G293" s="248"/>
      <c r="H293" s="251">
        <v>-17.823</v>
      </c>
      <c r="I293" s="252"/>
      <c r="J293" s="248"/>
      <c r="K293" s="248"/>
      <c r="L293" s="253"/>
      <c r="M293" s="254"/>
      <c r="N293" s="255"/>
      <c r="O293" s="255"/>
      <c r="P293" s="255"/>
      <c r="Q293" s="255"/>
      <c r="R293" s="255"/>
      <c r="S293" s="255"/>
      <c r="T293" s="25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7" t="s">
        <v>150</v>
      </c>
      <c r="AU293" s="257" t="s">
        <v>91</v>
      </c>
      <c r="AV293" s="14" t="s">
        <v>91</v>
      </c>
      <c r="AW293" s="14" t="s">
        <v>36</v>
      </c>
      <c r="AX293" s="14" t="s">
        <v>81</v>
      </c>
      <c r="AY293" s="257" t="s">
        <v>139</v>
      </c>
    </row>
    <row r="294" s="14" customFormat="1">
      <c r="A294" s="14"/>
      <c r="B294" s="247"/>
      <c r="C294" s="248"/>
      <c r="D294" s="232" t="s">
        <v>150</v>
      </c>
      <c r="E294" s="249" t="s">
        <v>1</v>
      </c>
      <c r="F294" s="250" t="s">
        <v>321</v>
      </c>
      <c r="G294" s="248"/>
      <c r="H294" s="251">
        <v>-70.384</v>
      </c>
      <c r="I294" s="252"/>
      <c r="J294" s="248"/>
      <c r="K294" s="248"/>
      <c r="L294" s="253"/>
      <c r="M294" s="254"/>
      <c r="N294" s="255"/>
      <c r="O294" s="255"/>
      <c r="P294" s="255"/>
      <c r="Q294" s="255"/>
      <c r="R294" s="255"/>
      <c r="S294" s="255"/>
      <c r="T294" s="25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7" t="s">
        <v>150</v>
      </c>
      <c r="AU294" s="257" t="s">
        <v>91</v>
      </c>
      <c r="AV294" s="14" t="s">
        <v>91</v>
      </c>
      <c r="AW294" s="14" t="s">
        <v>36</v>
      </c>
      <c r="AX294" s="14" t="s">
        <v>81</v>
      </c>
      <c r="AY294" s="257" t="s">
        <v>139</v>
      </c>
    </row>
    <row r="295" s="14" customFormat="1">
      <c r="A295" s="14"/>
      <c r="B295" s="247"/>
      <c r="C295" s="248"/>
      <c r="D295" s="232" t="s">
        <v>150</v>
      </c>
      <c r="E295" s="249" t="s">
        <v>1</v>
      </c>
      <c r="F295" s="250" t="s">
        <v>322</v>
      </c>
      <c r="G295" s="248"/>
      <c r="H295" s="251">
        <v>-4.1459999999999999</v>
      </c>
      <c r="I295" s="252"/>
      <c r="J295" s="248"/>
      <c r="K295" s="248"/>
      <c r="L295" s="253"/>
      <c r="M295" s="254"/>
      <c r="N295" s="255"/>
      <c r="O295" s="255"/>
      <c r="P295" s="255"/>
      <c r="Q295" s="255"/>
      <c r="R295" s="255"/>
      <c r="S295" s="255"/>
      <c r="T295" s="25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7" t="s">
        <v>150</v>
      </c>
      <c r="AU295" s="257" t="s">
        <v>91</v>
      </c>
      <c r="AV295" s="14" t="s">
        <v>91</v>
      </c>
      <c r="AW295" s="14" t="s">
        <v>36</v>
      </c>
      <c r="AX295" s="14" t="s">
        <v>81</v>
      </c>
      <c r="AY295" s="257" t="s">
        <v>139</v>
      </c>
    </row>
    <row r="296" s="15" customFormat="1">
      <c r="A296" s="15"/>
      <c r="B296" s="258"/>
      <c r="C296" s="259"/>
      <c r="D296" s="232" t="s">
        <v>150</v>
      </c>
      <c r="E296" s="260" t="s">
        <v>1</v>
      </c>
      <c r="F296" s="261" t="s">
        <v>156</v>
      </c>
      <c r="G296" s="259"/>
      <c r="H296" s="262">
        <v>-148.04400000000001</v>
      </c>
      <c r="I296" s="263"/>
      <c r="J296" s="259"/>
      <c r="K296" s="259"/>
      <c r="L296" s="264"/>
      <c r="M296" s="265"/>
      <c r="N296" s="266"/>
      <c r="O296" s="266"/>
      <c r="P296" s="266"/>
      <c r="Q296" s="266"/>
      <c r="R296" s="266"/>
      <c r="S296" s="266"/>
      <c r="T296" s="267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68" t="s">
        <v>150</v>
      </c>
      <c r="AU296" s="268" t="s">
        <v>91</v>
      </c>
      <c r="AV296" s="15" t="s">
        <v>157</v>
      </c>
      <c r="AW296" s="15" t="s">
        <v>36</v>
      </c>
      <c r="AX296" s="15" t="s">
        <v>81</v>
      </c>
      <c r="AY296" s="268" t="s">
        <v>139</v>
      </c>
    </row>
    <row r="297" s="16" customFormat="1">
      <c r="A297" s="16"/>
      <c r="B297" s="269"/>
      <c r="C297" s="270"/>
      <c r="D297" s="232" t="s">
        <v>150</v>
      </c>
      <c r="E297" s="271" t="s">
        <v>1</v>
      </c>
      <c r="F297" s="272" t="s">
        <v>172</v>
      </c>
      <c r="G297" s="270"/>
      <c r="H297" s="273">
        <v>293.89800000000002</v>
      </c>
      <c r="I297" s="274"/>
      <c r="J297" s="270"/>
      <c r="K297" s="270"/>
      <c r="L297" s="275"/>
      <c r="M297" s="276"/>
      <c r="N297" s="277"/>
      <c r="O297" s="277"/>
      <c r="P297" s="277"/>
      <c r="Q297" s="277"/>
      <c r="R297" s="277"/>
      <c r="S297" s="277"/>
      <c r="T297" s="278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T297" s="279" t="s">
        <v>150</v>
      </c>
      <c r="AU297" s="279" t="s">
        <v>91</v>
      </c>
      <c r="AV297" s="16" t="s">
        <v>146</v>
      </c>
      <c r="AW297" s="16" t="s">
        <v>36</v>
      </c>
      <c r="AX297" s="16" t="s">
        <v>89</v>
      </c>
      <c r="AY297" s="279" t="s">
        <v>139</v>
      </c>
    </row>
    <row r="298" s="13" customFormat="1">
      <c r="A298" s="13"/>
      <c r="B298" s="237"/>
      <c r="C298" s="238"/>
      <c r="D298" s="232" t="s">
        <v>150</v>
      </c>
      <c r="E298" s="239" t="s">
        <v>1</v>
      </c>
      <c r="F298" s="240" t="s">
        <v>323</v>
      </c>
      <c r="G298" s="238"/>
      <c r="H298" s="239" t="s">
        <v>1</v>
      </c>
      <c r="I298" s="241"/>
      <c r="J298" s="238"/>
      <c r="K298" s="238"/>
      <c r="L298" s="242"/>
      <c r="M298" s="243"/>
      <c r="N298" s="244"/>
      <c r="O298" s="244"/>
      <c r="P298" s="244"/>
      <c r="Q298" s="244"/>
      <c r="R298" s="244"/>
      <c r="S298" s="244"/>
      <c r="T298" s="245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6" t="s">
        <v>150</v>
      </c>
      <c r="AU298" s="246" t="s">
        <v>91</v>
      </c>
      <c r="AV298" s="13" t="s">
        <v>89</v>
      </c>
      <c r="AW298" s="13" t="s">
        <v>36</v>
      </c>
      <c r="AX298" s="13" t="s">
        <v>81</v>
      </c>
      <c r="AY298" s="246" t="s">
        <v>139</v>
      </c>
    </row>
    <row r="299" s="13" customFormat="1">
      <c r="A299" s="13"/>
      <c r="B299" s="237"/>
      <c r="C299" s="238"/>
      <c r="D299" s="232" t="s">
        <v>150</v>
      </c>
      <c r="E299" s="239" t="s">
        <v>1</v>
      </c>
      <c r="F299" s="240" t="s">
        <v>324</v>
      </c>
      <c r="G299" s="238"/>
      <c r="H299" s="239" t="s">
        <v>1</v>
      </c>
      <c r="I299" s="241"/>
      <c r="J299" s="238"/>
      <c r="K299" s="238"/>
      <c r="L299" s="242"/>
      <c r="M299" s="243"/>
      <c r="N299" s="244"/>
      <c r="O299" s="244"/>
      <c r="P299" s="244"/>
      <c r="Q299" s="244"/>
      <c r="R299" s="244"/>
      <c r="S299" s="244"/>
      <c r="T299" s="24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6" t="s">
        <v>150</v>
      </c>
      <c r="AU299" s="246" t="s">
        <v>91</v>
      </c>
      <c r="AV299" s="13" t="s">
        <v>89</v>
      </c>
      <c r="AW299" s="13" t="s">
        <v>36</v>
      </c>
      <c r="AX299" s="13" t="s">
        <v>81</v>
      </c>
      <c r="AY299" s="246" t="s">
        <v>139</v>
      </c>
    </row>
    <row r="300" s="14" customFormat="1">
      <c r="A300" s="14"/>
      <c r="B300" s="247"/>
      <c r="C300" s="248"/>
      <c r="D300" s="232" t="s">
        <v>150</v>
      </c>
      <c r="E300" s="249" t="s">
        <v>1</v>
      </c>
      <c r="F300" s="250" t="s">
        <v>325</v>
      </c>
      <c r="G300" s="248"/>
      <c r="H300" s="251">
        <v>293.89800000000002</v>
      </c>
      <c r="I300" s="252"/>
      <c r="J300" s="248"/>
      <c r="K300" s="248"/>
      <c r="L300" s="253"/>
      <c r="M300" s="254"/>
      <c r="N300" s="255"/>
      <c r="O300" s="255"/>
      <c r="P300" s="255"/>
      <c r="Q300" s="255"/>
      <c r="R300" s="255"/>
      <c r="S300" s="255"/>
      <c r="T300" s="25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7" t="s">
        <v>150</v>
      </c>
      <c r="AU300" s="257" t="s">
        <v>91</v>
      </c>
      <c r="AV300" s="14" t="s">
        <v>91</v>
      </c>
      <c r="AW300" s="14" t="s">
        <v>36</v>
      </c>
      <c r="AX300" s="14" t="s">
        <v>81</v>
      </c>
      <c r="AY300" s="257" t="s">
        <v>139</v>
      </c>
    </row>
    <row r="301" s="15" customFormat="1">
      <c r="A301" s="15"/>
      <c r="B301" s="258"/>
      <c r="C301" s="259"/>
      <c r="D301" s="232" t="s">
        <v>150</v>
      </c>
      <c r="E301" s="260" t="s">
        <v>1</v>
      </c>
      <c r="F301" s="261" t="s">
        <v>156</v>
      </c>
      <c r="G301" s="259"/>
      <c r="H301" s="262">
        <v>293.89800000000002</v>
      </c>
      <c r="I301" s="263"/>
      <c r="J301" s="259"/>
      <c r="K301" s="259"/>
      <c r="L301" s="264"/>
      <c r="M301" s="265"/>
      <c r="N301" s="266"/>
      <c r="O301" s="266"/>
      <c r="P301" s="266"/>
      <c r="Q301" s="266"/>
      <c r="R301" s="266"/>
      <c r="S301" s="266"/>
      <c r="T301" s="267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68" t="s">
        <v>150</v>
      </c>
      <c r="AU301" s="268" t="s">
        <v>91</v>
      </c>
      <c r="AV301" s="15" t="s">
        <v>157</v>
      </c>
      <c r="AW301" s="15" t="s">
        <v>36</v>
      </c>
      <c r="AX301" s="15" t="s">
        <v>81</v>
      </c>
      <c r="AY301" s="268" t="s">
        <v>139</v>
      </c>
    </row>
    <row r="302" s="2" customFormat="1" ht="24.15" customHeight="1">
      <c r="A302" s="39"/>
      <c r="B302" s="40"/>
      <c r="C302" s="280" t="s">
        <v>326</v>
      </c>
      <c r="D302" s="280" t="s">
        <v>327</v>
      </c>
      <c r="E302" s="281" t="s">
        <v>328</v>
      </c>
      <c r="F302" s="282" t="s">
        <v>329</v>
      </c>
      <c r="G302" s="283" t="s">
        <v>186</v>
      </c>
      <c r="H302" s="284">
        <v>326.52100000000002</v>
      </c>
      <c r="I302" s="285"/>
      <c r="J302" s="286">
        <f>ROUND(I302*H302,2)</f>
        <v>0</v>
      </c>
      <c r="K302" s="282" t="s">
        <v>1</v>
      </c>
      <c r="L302" s="287"/>
      <c r="M302" s="288" t="s">
        <v>1</v>
      </c>
      <c r="N302" s="289" t="s">
        <v>46</v>
      </c>
      <c r="O302" s="92"/>
      <c r="P302" s="228">
        <f>O302*H302</f>
        <v>0</v>
      </c>
      <c r="Q302" s="228">
        <v>0</v>
      </c>
      <c r="R302" s="228">
        <f>Q302*H302</f>
        <v>0</v>
      </c>
      <c r="S302" s="228">
        <v>0</v>
      </c>
      <c r="T302" s="229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0" t="s">
        <v>203</v>
      </c>
      <c r="AT302" s="230" t="s">
        <v>327</v>
      </c>
      <c r="AU302" s="230" t="s">
        <v>91</v>
      </c>
      <c r="AY302" s="18" t="s">
        <v>139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8" t="s">
        <v>89</v>
      </c>
      <c r="BK302" s="231">
        <f>ROUND(I302*H302,2)</f>
        <v>0</v>
      </c>
      <c r="BL302" s="18" t="s">
        <v>146</v>
      </c>
      <c r="BM302" s="230" t="s">
        <v>330</v>
      </c>
    </row>
    <row r="303" s="14" customFormat="1">
      <c r="A303" s="14"/>
      <c r="B303" s="247"/>
      <c r="C303" s="248"/>
      <c r="D303" s="232" t="s">
        <v>150</v>
      </c>
      <c r="E303" s="249" t="s">
        <v>1</v>
      </c>
      <c r="F303" s="250" t="s">
        <v>331</v>
      </c>
      <c r="G303" s="248"/>
      <c r="H303" s="251">
        <v>293.89800000000002</v>
      </c>
      <c r="I303" s="252"/>
      <c r="J303" s="248"/>
      <c r="K303" s="248"/>
      <c r="L303" s="253"/>
      <c r="M303" s="254"/>
      <c r="N303" s="255"/>
      <c r="O303" s="255"/>
      <c r="P303" s="255"/>
      <c r="Q303" s="255"/>
      <c r="R303" s="255"/>
      <c r="S303" s="255"/>
      <c r="T303" s="256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7" t="s">
        <v>150</v>
      </c>
      <c r="AU303" s="257" t="s">
        <v>91</v>
      </c>
      <c r="AV303" s="14" t="s">
        <v>91</v>
      </c>
      <c r="AW303" s="14" t="s">
        <v>36</v>
      </c>
      <c r="AX303" s="14" t="s">
        <v>81</v>
      </c>
      <c r="AY303" s="257" t="s">
        <v>139</v>
      </c>
    </row>
    <row r="304" s="15" customFormat="1">
      <c r="A304" s="15"/>
      <c r="B304" s="258"/>
      <c r="C304" s="259"/>
      <c r="D304" s="232" t="s">
        <v>150</v>
      </c>
      <c r="E304" s="260" t="s">
        <v>1</v>
      </c>
      <c r="F304" s="261" t="s">
        <v>156</v>
      </c>
      <c r="G304" s="259"/>
      <c r="H304" s="262">
        <v>293.89800000000002</v>
      </c>
      <c r="I304" s="263"/>
      <c r="J304" s="259"/>
      <c r="K304" s="259"/>
      <c r="L304" s="264"/>
      <c r="M304" s="265"/>
      <c r="N304" s="266"/>
      <c r="O304" s="266"/>
      <c r="P304" s="266"/>
      <c r="Q304" s="266"/>
      <c r="R304" s="266"/>
      <c r="S304" s="266"/>
      <c r="T304" s="267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68" t="s">
        <v>150</v>
      </c>
      <c r="AU304" s="268" t="s">
        <v>91</v>
      </c>
      <c r="AV304" s="15" t="s">
        <v>157</v>
      </c>
      <c r="AW304" s="15" t="s">
        <v>36</v>
      </c>
      <c r="AX304" s="15" t="s">
        <v>81</v>
      </c>
      <c r="AY304" s="268" t="s">
        <v>139</v>
      </c>
    </row>
    <row r="305" s="14" customFormat="1">
      <c r="A305" s="14"/>
      <c r="B305" s="247"/>
      <c r="C305" s="248"/>
      <c r="D305" s="232" t="s">
        <v>150</v>
      </c>
      <c r="E305" s="249" t="s">
        <v>1</v>
      </c>
      <c r="F305" s="250" t="s">
        <v>332</v>
      </c>
      <c r="G305" s="248"/>
      <c r="H305" s="251">
        <v>326.52100000000002</v>
      </c>
      <c r="I305" s="252"/>
      <c r="J305" s="248"/>
      <c r="K305" s="248"/>
      <c r="L305" s="253"/>
      <c r="M305" s="254"/>
      <c r="N305" s="255"/>
      <c r="O305" s="255"/>
      <c r="P305" s="255"/>
      <c r="Q305" s="255"/>
      <c r="R305" s="255"/>
      <c r="S305" s="255"/>
      <c r="T305" s="25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7" t="s">
        <v>150</v>
      </c>
      <c r="AU305" s="257" t="s">
        <v>91</v>
      </c>
      <c r="AV305" s="14" t="s">
        <v>91</v>
      </c>
      <c r="AW305" s="14" t="s">
        <v>36</v>
      </c>
      <c r="AX305" s="14" t="s">
        <v>89</v>
      </c>
      <c r="AY305" s="257" t="s">
        <v>139</v>
      </c>
    </row>
    <row r="306" s="2" customFormat="1" ht="24.15" customHeight="1">
      <c r="A306" s="39"/>
      <c r="B306" s="40"/>
      <c r="C306" s="219" t="s">
        <v>7</v>
      </c>
      <c r="D306" s="219" t="s">
        <v>141</v>
      </c>
      <c r="E306" s="220" t="s">
        <v>333</v>
      </c>
      <c r="F306" s="221" t="s">
        <v>334</v>
      </c>
      <c r="G306" s="222" t="s">
        <v>196</v>
      </c>
      <c r="H306" s="223">
        <v>82</v>
      </c>
      <c r="I306" s="224"/>
      <c r="J306" s="225">
        <f>ROUND(I306*H306,2)</f>
        <v>0</v>
      </c>
      <c r="K306" s="221" t="s">
        <v>145</v>
      </c>
      <c r="L306" s="45"/>
      <c r="M306" s="226" t="s">
        <v>1</v>
      </c>
      <c r="N306" s="227" t="s">
        <v>46</v>
      </c>
      <c r="O306" s="92"/>
      <c r="P306" s="228">
        <f>O306*H306</f>
        <v>0</v>
      </c>
      <c r="Q306" s="228">
        <v>0</v>
      </c>
      <c r="R306" s="228">
        <f>Q306*H306</f>
        <v>0</v>
      </c>
      <c r="S306" s="228">
        <v>0</v>
      </c>
      <c r="T306" s="229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0" t="s">
        <v>146</v>
      </c>
      <c r="AT306" s="230" t="s">
        <v>141</v>
      </c>
      <c r="AU306" s="230" t="s">
        <v>91</v>
      </c>
      <c r="AY306" s="18" t="s">
        <v>139</v>
      </c>
      <c r="BE306" s="231">
        <f>IF(N306="základní",J306,0)</f>
        <v>0</v>
      </c>
      <c r="BF306" s="231">
        <f>IF(N306="snížená",J306,0)</f>
        <v>0</v>
      </c>
      <c r="BG306" s="231">
        <f>IF(N306="zákl. přenesená",J306,0)</f>
        <v>0</v>
      </c>
      <c r="BH306" s="231">
        <f>IF(N306="sníž. přenesená",J306,0)</f>
        <v>0</v>
      </c>
      <c r="BI306" s="231">
        <f>IF(N306="nulová",J306,0)</f>
        <v>0</v>
      </c>
      <c r="BJ306" s="18" t="s">
        <v>89</v>
      </c>
      <c r="BK306" s="231">
        <f>ROUND(I306*H306,2)</f>
        <v>0</v>
      </c>
      <c r="BL306" s="18" t="s">
        <v>146</v>
      </c>
      <c r="BM306" s="230" t="s">
        <v>335</v>
      </c>
    </row>
    <row r="307" s="13" customFormat="1">
      <c r="A307" s="13"/>
      <c r="B307" s="237"/>
      <c r="C307" s="238"/>
      <c r="D307" s="232" t="s">
        <v>150</v>
      </c>
      <c r="E307" s="239" t="s">
        <v>1</v>
      </c>
      <c r="F307" s="240" t="s">
        <v>336</v>
      </c>
      <c r="G307" s="238"/>
      <c r="H307" s="239" t="s">
        <v>1</v>
      </c>
      <c r="I307" s="241"/>
      <c r="J307" s="238"/>
      <c r="K307" s="238"/>
      <c r="L307" s="242"/>
      <c r="M307" s="243"/>
      <c r="N307" s="244"/>
      <c r="O307" s="244"/>
      <c r="P307" s="244"/>
      <c r="Q307" s="244"/>
      <c r="R307" s="244"/>
      <c r="S307" s="244"/>
      <c r="T307" s="24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6" t="s">
        <v>150</v>
      </c>
      <c r="AU307" s="246" t="s">
        <v>91</v>
      </c>
      <c r="AV307" s="13" t="s">
        <v>89</v>
      </c>
      <c r="AW307" s="13" t="s">
        <v>36</v>
      </c>
      <c r="AX307" s="13" t="s">
        <v>81</v>
      </c>
      <c r="AY307" s="246" t="s">
        <v>139</v>
      </c>
    </row>
    <row r="308" s="13" customFormat="1">
      <c r="A308" s="13"/>
      <c r="B308" s="237"/>
      <c r="C308" s="238"/>
      <c r="D308" s="232" t="s">
        <v>150</v>
      </c>
      <c r="E308" s="239" t="s">
        <v>1</v>
      </c>
      <c r="F308" s="240" t="s">
        <v>337</v>
      </c>
      <c r="G308" s="238"/>
      <c r="H308" s="239" t="s">
        <v>1</v>
      </c>
      <c r="I308" s="241"/>
      <c r="J308" s="238"/>
      <c r="K308" s="238"/>
      <c r="L308" s="242"/>
      <c r="M308" s="243"/>
      <c r="N308" s="244"/>
      <c r="O308" s="244"/>
      <c r="P308" s="244"/>
      <c r="Q308" s="244"/>
      <c r="R308" s="244"/>
      <c r="S308" s="244"/>
      <c r="T308" s="24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6" t="s">
        <v>150</v>
      </c>
      <c r="AU308" s="246" t="s">
        <v>91</v>
      </c>
      <c r="AV308" s="13" t="s">
        <v>89</v>
      </c>
      <c r="AW308" s="13" t="s">
        <v>36</v>
      </c>
      <c r="AX308" s="13" t="s">
        <v>81</v>
      </c>
      <c r="AY308" s="246" t="s">
        <v>139</v>
      </c>
    </row>
    <row r="309" s="14" customFormat="1">
      <c r="A309" s="14"/>
      <c r="B309" s="247"/>
      <c r="C309" s="248"/>
      <c r="D309" s="232" t="s">
        <v>150</v>
      </c>
      <c r="E309" s="249" t="s">
        <v>1</v>
      </c>
      <c r="F309" s="250" t="s">
        <v>338</v>
      </c>
      <c r="G309" s="248"/>
      <c r="H309" s="251">
        <v>82</v>
      </c>
      <c r="I309" s="252"/>
      <c r="J309" s="248"/>
      <c r="K309" s="248"/>
      <c r="L309" s="253"/>
      <c r="M309" s="254"/>
      <c r="N309" s="255"/>
      <c r="O309" s="255"/>
      <c r="P309" s="255"/>
      <c r="Q309" s="255"/>
      <c r="R309" s="255"/>
      <c r="S309" s="255"/>
      <c r="T309" s="256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7" t="s">
        <v>150</v>
      </c>
      <c r="AU309" s="257" t="s">
        <v>91</v>
      </c>
      <c r="AV309" s="14" t="s">
        <v>91</v>
      </c>
      <c r="AW309" s="14" t="s">
        <v>36</v>
      </c>
      <c r="AX309" s="14" t="s">
        <v>81</v>
      </c>
      <c r="AY309" s="257" t="s">
        <v>139</v>
      </c>
    </row>
    <row r="310" s="16" customFormat="1">
      <c r="A310" s="16"/>
      <c r="B310" s="269"/>
      <c r="C310" s="270"/>
      <c r="D310" s="232" t="s">
        <v>150</v>
      </c>
      <c r="E310" s="271" t="s">
        <v>1</v>
      </c>
      <c r="F310" s="272" t="s">
        <v>172</v>
      </c>
      <c r="G310" s="270"/>
      <c r="H310" s="273">
        <v>82</v>
      </c>
      <c r="I310" s="274"/>
      <c r="J310" s="270"/>
      <c r="K310" s="270"/>
      <c r="L310" s="275"/>
      <c r="M310" s="276"/>
      <c r="N310" s="277"/>
      <c r="O310" s="277"/>
      <c r="P310" s="277"/>
      <c r="Q310" s="277"/>
      <c r="R310" s="277"/>
      <c r="S310" s="277"/>
      <c r="T310" s="278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T310" s="279" t="s">
        <v>150</v>
      </c>
      <c r="AU310" s="279" t="s">
        <v>91</v>
      </c>
      <c r="AV310" s="16" t="s">
        <v>146</v>
      </c>
      <c r="AW310" s="16" t="s">
        <v>36</v>
      </c>
      <c r="AX310" s="16" t="s">
        <v>89</v>
      </c>
      <c r="AY310" s="279" t="s">
        <v>139</v>
      </c>
    </row>
    <row r="311" s="2" customFormat="1" ht="24.15" customHeight="1">
      <c r="A311" s="39"/>
      <c r="B311" s="40"/>
      <c r="C311" s="219" t="s">
        <v>339</v>
      </c>
      <c r="D311" s="219" t="s">
        <v>141</v>
      </c>
      <c r="E311" s="220" t="s">
        <v>340</v>
      </c>
      <c r="F311" s="221" t="s">
        <v>341</v>
      </c>
      <c r="G311" s="222" t="s">
        <v>196</v>
      </c>
      <c r="H311" s="223">
        <v>82</v>
      </c>
      <c r="I311" s="224"/>
      <c r="J311" s="225">
        <f>ROUND(I311*H311,2)</f>
        <v>0</v>
      </c>
      <c r="K311" s="221" t="s">
        <v>145</v>
      </c>
      <c r="L311" s="45"/>
      <c r="M311" s="226" t="s">
        <v>1</v>
      </c>
      <c r="N311" s="227" t="s">
        <v>46</v>
      </c>
      <c r="O311" s="92"/>
      <c r="P311" s="228">
        <f>O311*H311</f>
        <v>0</v>
      </c>
      <c r="Q311" s="228">
        <v>0</v>
      </c>
      <c r="R311" s="228">
        <f>Q311*H311</f>
        <v>0</v>
      </c>
      <c r="S311" s="228">
        <v>0</v>
      </c>
      <c r="T311" s="229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0" t="s">
        <v>146</v>
      </c>
      <c r="AT311" s="230" t="s">
        <v>141</v>
      </c>
      <c r="AU311" s="230" t="s">
        <v>91</v>
      </c>
      <c r="AY311" s="18" t="s">
        <v>139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8" t="s">
        <v>89</v>
      </c>
      <c r="BK311" s="231">
        <f>ROUND(I311*H311,2)</f>
        <v>0</v>
      </c>
      <c r="BL311" s="18" t="s">
        <v>146</v>
      </c>
      <c r="BM311" s="230" t="s">
        <v>342</v>
      </c>
    </row>
    <row r="312" s="13" customFormat="1">
      <c r="A312" s="13"/>
      <c r="B312" s="237"/>
      <c r="C312" s="238"/>
      <c r="D312" s="232" t="s">
        <v>150</v>
      </c>
      <c r="E312" s="239" t="s">
        <v>1</v>
      </c>
      <c r="F312" s="240" t="s">
        <v>336</v>
      </c>
      <c r="G312" s="238"/>
      <c r="H312" s="239" t="s">
        <v>1</v>
      </c>
      <c r="I312" s="241"/>
      <c r="J312" s="238"/>
      <c r="K312" s="238"/>
      <c r="L312" s="242"/>
      <c r="M312" s="243"/>
      <c r="N312" s="244"/>
      <c r="O312" s="244"/>
      <c r="P312" s="244"/>
      <c r="Q312" s="244"/>
      <c r="R312" s="244"/>
      <c r="S312" s="244"/>
      <c r="T312" s="24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6" t="s">
        <v>150</v>
      </c>
      <c r="AU312" s="246" t="s">
        <v>91</v>
      </c>
      <c r="AV312" s="13" t="s">
        <v>89</v>
      </c>
      <c r="AW312" s="13" t="s">
        <v>36</v>
      </c>
      <c r="AX312" s="13" t="s">
        <v>81</v>
      </c>
      <c r="AY312" s="246" t="s">
        <v>139</v>
      </c>
    </row>
    <row r="313" s="13" customFormat="1">
      <c r="A313" s="13"/>
      <c r="B313" s="237"/>
      <c r="C313" s="238"/>
      <c r="D313" s="232" t="s">
        <v>150</v>
      </c>
      <c r="E313" s="239" t="s">
        <v>1</v>
      </c>
      <c r="F313" s="240" t="s">
        <v>337</v>
      </c>
      <c r="G313" s="238"/>
      <c r="H313" s="239" t="s">
        <v>1</v>
      </c>
      <c r="I313" s="241"/>
      <c r="J313" s="238"/>
      <c r="K313" s="238"/>
      <c r="L313" s="242"/>
      <c r="M313" s="243"/>
      <c r="N313" s="244"/>
      <c r="O313" s="244"/>
      <c r="P313" s="244"/>
      <c r="Q313" s="244"/>
      <c r="R313" s="244"/>
      <c r="S313" s="244"/>
      <c r="T313" s="245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6" t="s">
        <v>150</v>
      </c>
      <c r="AU313" s="246" t="s">
        <v>91</v>
      </c>
      <c r="AV313" s="13" t="s">
        <v>89</v>
      </c>
      <c r="AW313" s="13" t="s">
        <v>36</v>
      </c>
      <c r="AX313" s="13" t="s">
        <v>81</v>
      </c>
      <c r="AY313" s="246" t="s">
        <v>139</v>
      </c>
    </row>
    <row r="314" s="14" customFormat="1">
      <c r="A314" s="14"/>
      <c r="B314" s="247"/>
      <c r="C314" s="248"/>
      <c r="D314" s="232" t="s">
        <v>150</v>
      </c>
      <c r="E314" s="249" t="s">
        <v>1</v>
      </c>
      <c r="F314" s="250" t="s">
        <v>338</v>
      </c>
      <c r="G314" s="248"/>
      <c r="H314" s="251">
        <v>82</v>
      </c>
      <c r="I314" s="252"/>
      <c r="J314" s="248"/>
      <c r="K314" s="248"/>
      <c r="L314" s="253"/>
      <c r="M314" s="254"/>
      <c r="N314" s="255"/>
      <c r="O314" s="255"/>
      <c r="P314" s="255"/>
      <c r="Q314" s="255"/>
      <c r="R314" s="255"/>
      <c r="S314" s="255"/>
      <c r="T314" s="256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7" t="s">
        <v>150</v>
      </c>
      <c r="AU314" s="257" t="s">
        <v>91</v>
      </c>
      <c r="AV314" s="14" t="s">
        <v>91</v>
      </c>
      <c r="AW314" s="14" t="s">
        <v>36</v>
      </c>
      <c r="AX314" s="14" t="s">
        <v>81</v>
      </c>
      <c r="AY314" s="257" t="s">
        <v>139</v>
      </c>
    </row>
    <row r="315" s="16" customFormat="1">
      <c r="A315" s="16"/>
      <c r="B315" s="269"/>
      <c r="C315" s="270"/>
      <c r="D315" s="232" t="s">
        <v>150</v>
      </c>
      <c r="E315" s="271" t="s">
        <v>1</v>
      </c>
      <c r="F315" s="272" t="s">
        <v>172</v>
      </c>
      <c r="G315" s="270"/>
      <c r="H315" s="273">
        <v>82</v>
      </c>
      <c r="I315" s="274"/>
      <c r="J315" s="270"/>
      <c r="K315" s="270"/>
      <c r="L315" s="275"/>
      <c r="M315" s="276"/>
      <c r="N315" s="277"/>
      <c r="O315" s="277"/>
      <c r="P315" s="277"/>
      <c r="Q315" s="277"/>
      <c r="R315" s="277"/>
      <c r="S315" s="277"/>
      <c r="T315" s="278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T315" s="279" t="s">
        <v>150</v>
      </c>
      <c r="AU315" s="279" t="s">
        <v>91</v>
      </c>
      <c r="AV315" s="16" t="s">
        <v>146</v>
      </c>
      <c r="AW315" s="16" t="s">
        <v>36</v>
      </c>
      <c r="AX315" s="16" t="s">
        <v>89</v>
      </c>
      <c r="AY315" s="279" t="s">
        <v>139</v>
      </c>
    </row>
    <row r="316" s="2" customFormat="1" ht="16.5" customHeight="1">
      <c r="A316" s="39"/>
      <c r="B316" s="40"/>
      <c r="C316" s="280" t="s">
        <v>343</v>
      </c>
      <c r="D316" s="280" t="s">
        <v>327</v>
      </c>
      <c r="E316" s="281" t="s">
        <v>344</v>
      </c>
      <c r="F316" s="282" t="s">
        <v>345</v>
      </c>
      <c r="G316" s="283" t="s">
        <v>346</v>
      </c>
      <c r="H316" s="284">
        <v>3.395</v>
      </c>
      <c r="I316" s="285"/>
      <c r="J316" s="286">
        <f>ROUND(I316*H316,2)</f>
        <v>0</v>
      </c>
      <c r="K316" s="282" t="s">
        <v>145</v>
      </c>
      <c r="L316" s="287"/>
      <c r="M316" s="288" t="s">
        <v>1</v>
      </c>
      <c r="N316" s="289" t="s">
        <v>46</v>
      </c>
      <c r="O316" s="92"/>
      <c r="P316" s="228">
        <f>O316*H316</f>
        <v>0</v>
      </c>
      <c r="Q316" s="228">
        <v>0.001</v>
      </c>
      <c r="R316" s="228">
        <f>Q316*H316</f>
        <v>0.003395</v>
      </c>
      <c r="S316" s="228">
        <v>0</v>
      </c>
      <c r="T316" s="229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30" t="s">
        <v>203</v>
      </c>
      <c r="AT316" s="230" t="s">
        <v>327</v>
      </c>
      <c r="AU316" s="230" t="s">
        <v>91</v>
      </c>
      <c r="AY316" s="18" t="s">
        <v>139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18" t="s">
        <v>89</v>
      </c>
      <c r="BK316" s="231">
        <f>ROUND(I316*H316,2)</f>
        <v>0</v>
      </c>
      <c r="BL316" s="18" t="s">
        <v>146</v>
      </c>
      <c r="BM316" s="230" t="s">
        <v>347</v>
      </c>
    </row>
    <row r="317" s="14" customFormat="1">
      <c r="A317" s="14"/>
      <c r="B317" s="247"/>
      <c r="C317" s="248"/>
      <c r="D317" s="232" t="s">
        <v>150</v>
      </c>
      <c r="E317" s="249" t="s">
        <v>1</v>
      </c>
      <c r="F317" s="250" t="s">
        <v>348</v>
      </c>
      <c r="G317" s="248"/>
      <c r="H317" s="251">
        <v>3.395</v>
      </c>
      <c r="I317" s="252"/>
      <c r="J317" s="248"/>
      <c r="K317" s="248"/>
      <c r="L317" s="253"/>
      <c r="M317" s="254"/>
      <c r="N317" s="255"/>
      <c r="O317" s="255"/>
      <c r="P317" s="255"/>
      <c r="Q317" s="255"/>
      <c r="R317" s="255"/>
      <c r="S317" s="255"/>
      <c r="T317" s="25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7" t="s">
        <v>150</v>
      </c>
      <c r="AU317" s="257" t="s">
        <v>91</v>
      </c>
      <c r="AV317" s="14" t="s">
        <v>91</v>
      </c>
      <c r="AW317" s="14" t="s">
        <v>36</v>
      </c>
      <c r="AX317" s="14" t="s">
        <v>81</v>
      </c>
      <c r="AY317" s="257" t="s">
        <v>139</v>
      </c>
    </row>
    <row r="318" s="16" customFormat="1">
      <c r="A318" s="16"/>
      <c r="B318" s="269"/>
      <c r="C318" s="270"/>
      <c r="D318" s="232" t="s">
        <v>150</v>
      </c>
      <c r="E318" s="271" t="s">
        <v>1</v>
      </c>
      <c r="F318" s="272" t="s">
        <v>172</v>
      </c>
      <c r="G318" s="270"/>
      <c r="H318" s="273">
        <v>3.395</v>
      </c>
      <c r="I318" s="274"/>
      <c r="J318" s="270"/>
      <c r="K318" s="270"/>
      <c r="L318" s="275"/>
      <c r="M318" s="276"/>
      <c r="N318" s="277"/>
      <c r="O318" s="277"/>
      <c r="P318" s="277"/>
      <c r="Q318" s="277"/>
      <c r="R318" s="277"/>
      <c r="S318" s="277"/>
      <c r="T318" s="278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T318" s="279" t="s">
        <v>150</v>
      </c>
      <c r="AU318" s="279" t="s">
        <v>91</v>
      </c>
      <c r="AV318" s="16" t="s">
        <v>146</v>
      </c>
      <c r="AW318" s="16" t="s">
        <v>36</v>
      </c>
      <c r="AX318" s="16" t="s">
        <v>89</v>
      </c>
      <c r="AY318" s="279" t="s">
        <v>139</v>
      </c>
    </row>
    <row r="319" s="12" customFormat="1" ht="20.88" customHeight="1">
      <c r="A319" s="12"/>
      <c r="B319" s="203"/>
      <c r="C319" s="204"/>
      <c r="D319" s="205" t="s">
        <v>80</v>
      </c>
      <c r="E319" s="217" t="s">
        <v>250</v>
      </c>
      <c r="F319" s="217" t="s">
        <v>349</v>
      </c>
      <c r="G319" s="204"/>
      <c r="H319" s="204"/>
      <c r="I319" s="207"/>
      <c r="J319" s="218">
        <f>BK319</f>
        <v>0</v>
      </c>
      <c r="K319" s="204"/>
      <c r="L319" s="209"/>
      <c r="M319" s="210"/>
      <c r="N319" s="211"/>
      <c r="O319" s="211"/>
      <c r="P319" s="212">
        <f>SUM(P320:P371)</f>
        <v>0</v>
      </c>
      <c r="Q319" s="211"/>
      <c r="R319" s="212">
        <f>SUM(R320:R371)</f>
        <v>0</v>
      </c>
      <c r="S319" s="211"/>
      <c r="T319" s="213">
        <f>SUM(T320:T371)</f>
        <v>108.02620999999999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14" t="s">
        <v>89</v>
      </c>
      <c r="AT319" s="215" t="s">
        <v>80</v>
      </c>
      <c r="AU319" s="215" t="s">
        <v>91</v>
      </c>
      <c r="AY319" s="214" t="s">
        <v>139</v>
      </c>
      <c r="BK319" s="216">
        <f>SUM(BK320:BK371)</f>
        <v>0</v>
      </c>
    </row>
    <row r="320" s="2" customFormat="1" ht="24.15" customHeight="1">
      <c r="A320" s="39"/>
      <c r="B320" s="40"/>
      <c r="C320" s="219" t="s">
        <v>350</v>
      </c>
      <c r="D320" s="219" t="s">
        <v>141</v>
      </c>
      <c r="E320" s="220" t="s">
        <v>351</v>
      </c>
      <c r="F320" s="221" t="s">
        <v>352</v>
      </c>
      <c r="G320" s="222" t="s">
        <v>196</v>
      </c>
      <c r="H320" s="223">
        <v>133.03100000000001</v>
      </c>
      <c r="I320" s="224"/>
      <c r="J320" s="225">
        <f>ROUND(I320*H320,2)</f>
        <v>0</v>
      </c>
      <c r="K320" s="221" t="s">
        <v>145</v>
      </c>
      <c r="L320" s="45"/>
      <c r="M320" s="226" t="s">
        <v>1</v>
      </c>
      <c r="N320" s="227" t="s">
        <v>46</v>
      </c>
      <c r="O320" s="92"/>
      <c r="P320" s="228">
        <f>O320*H320</f>
        <v>0</v>
      </c>
      <c r="Q320" s="228">
        <v>0</v>
      </c>
      <c r="R320" s="228">
        <f>Q320*H320</f>
        <v>0</v>
      </c>
      <c r="S320" s="228">
        <v>0.29999999999999999</v>
      </c>
      <c r="T320" s="229">
        <f>S320*H320</f>
        <v>39.909300000000002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0" t="s">
        <v>146</v>
      </c>
      <c r="AT320" s="230" t="s">
        <v>141</v>
      </c>
      <c r="AU320" s="230" t="s">
        <v>157</v>
      </c>
      <c r="AY320" s="18" t="s">
        <v>139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8" t="s">
        <v>89</v>
      </c>
      <c r="BK320" s="231">
        <f>ROUND(I320*H320,2)</f>
        <v>0</v>
      </c>
      <c r="BL320" s="18" t="s">
        <v>146</v>
      </c>
      <c r="BM320" s="230" t="s">
        <v>353</v>
      </c>
    </row>
    <row r="321" s="13" customFormat="1">
      <c r="A321" s="13"/>
      <c r="B321" s="237"/>
      <c r="C321" s="238"/>
      <c r="D321" s="232" t="s">
        <v>150</v>
      </c>
      <c r="E321" s="239" t="s">
        <v>1</v>
      </c>
      <c r="F321" s="240" t="s">
        <v>237</v>
      </c>
      <c r="G321" s="238"/>
      <c r="H321" s="239" t="s">
        <v>1</v>
      </c>
      <c r="I321" s="241"/>
      <c r="J321" s="238"/>
      <c r="K321" s="238"/>
      <c r="L321" s="242"/>
      <c r="M321" s="243"/>
      <c r="N321" s="244"/>
      <c r="O321" s="244"/>
      <c r="P321" s="244"/>
      <c r="Q321" s="244"/>
      <c r="R321" s="244"/>
      <c r="S321" s="244"/>
      <c r="T321" s="24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6" t="s">
        <v>150</v>
      </c>
      <c r="AU321" s="246" t="s">
        <v>157</v>
      </c>
      <c r="AV321" s="13" t="s">
        <v>89</v>
      </c>
      <c r="AW321" s="13" t="s">
        <v>36</v>
      </c>
      <c r="AX321" s="13" t="s">
        <v>81</v>
      </c>
      <c r="AY321" s="246" t="s">
        <v>139</v>
      </c>
    </row>
    <row r="322" s="13" customFormat="1">
      <c r="A322" s="13"/>
      <c r="B322" s="237"/>
      <c r="C322" s="238"/>
      <c r="D322" s="232" t="s">
        <v>150</v>
      </c>
      <c r="E322" s="239" t="s">
        <v>1</v>
      </c>
      <c r="F322" s="240" t="s">
        <v>354</v>
      </c>
      <c r="G322" s="238"/>
      <c r="H322" s="239" t="s">
        <v>1</v>
      </c>
      <c r="I322" s="241"/>
      <c r="J322" s="238"/>
      <c r="K322" s="238"/>
      <c r="L322" s="242"/>
      <c r="M322" s="243"/>
      <c r="N322" s="244"/>
      <c r="O322" s="244"/>
      <c r="P322" s="244"/>
      <c r="Q322" s="244"/>
      <c r="R322" s="244"/>
      <c r="S322" s="244"/>
      <c r="T322" s="24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6" t="s">
        <v>150</v>
      </c>
      <c r="AU322" s="246" t="s">
        <v>157</v>
      </c>
      <c r="AV322" s="13" t="s">
        <v>89</v>
      </c>
      <c r="AW322" s="13" t="s">
        <v>36</v>
      </c>
      <c r="AX322" s="13" t="s">
        <v>81</v>
      </c>
      <c r="AY322" s="246" t="s">
        <v>139</v>
      </c>
    </row>
    <row r="323" s="14" customFormat="1">
      <c r="A323" s="14"/>
      <c r="B323" s="247"/>
      <c r="C323" s="248"/>
      <c r="D323" s="232" t="s">
        <v>150</v>
      </c>
      <c r="E323" s="249" t="s">
        <v>1</v>
      </c>
      <c r="F323" s="250" t="s">
        <v>355</v>
      </c>
      <c r="G323" s="248"/>
      <c r="H323" s="251">
        <v>79.596000000000004</v>
      </c>
      <c r="I323" s="252"/>
      <c r="J323" s="248"/>
      <c r="K323" s="248"/>
      <c r="L323" s="253"/>
      <c r="M323" s="254"/>
      <c r="N323" s="255"/>
      <c r="O323" s="255"/>
      <c r="P323" s="255"/>
      <c r="Q323" s="255"/>
      <c r="R323" s="255"/>
      <c r="S323" s="255"/>
      <c r="T323" s="25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7" t="s">
        <v>150</v>
      </c>
      <c r="AU323" s="257" t="s">
        <v>157</v>
      </c>
      <c r="AV323" s="14" t="s">
        <v>91</v>
      </c>
      <c r="AW323" s="14" t="s">
        <v>36</v>
      </c>
      <c r="AX323" s="14" t="s">
        <v>81</v>
      </c>
      <c r="AY323" s="257" t="s">
        <v>139</v>
      </c>
    </row>
    <row r="324" s="14" customFormat="1">
      <c r="A324" s="14"/>
      <c r="B324" s="247"/>
      <c r="C324" s="248"/>
      <c r="D324" s="232" t="s">
        <v>150</v>
      </c>
      <c r="E324" s="249" t="s">
        <v>1</v>
      </c>
      <c r="F324" s="250" t="s">
        <v>200</v>
      </c>
      <c r="G324" s="248"/>
      <c r="H324" s="251">
        <v>2.5249999999999999</v>
      </c>
      <c r="I324" s="252"/>
      <c r="J324" s="248"/>
      <c r="K324" s="248"/>
      <c r="L324" s="253"/>
      <c r="M324" s="254"/>
      <c r="N324" s="255"/>
      <c r="O324" s="255"/>
      <c r="P324" s="255"/>
      <c r="Q324" s="255"/>
      <c r="R324" s="255"/>
      <c r="S324" s="255"/>
      <c r="T324" s="256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7" t="s">
        <v>150</v>
      </c>
      <c r="AU324" s="257" t="s">
        <v>157</v>
      </c>
      <c r="AV324" s="14" t="s">
        <v>91</v>
      </c>
      <c r="AW324" s="14" t="s">
        <v>36</v>
      </c>
      <c r="AX324" s="14" t="s">
        <v>81</v>
      </c>
      <c r="AY324" s="257" t="s">
        <v>139</v>
      </c>
    </row>
    <row r="325" s="14" customFormat="1">
      <c r="A325" s="14"/>
      <c r="B325" s="247"/>
      <c r="C325" s="248"/>
      <c r="D325" s="232" t="s">
        <v>150</v>
      </c>
      <c r="E325" s="249" t="s">
        <v>1</v>
      </c>
      <c r="F325" s="250" t="s">
        <v>356</v>
      </c>
      <c r="G325" s="248"/>
      <c r="H325" s="251">
        <v>47.560000000000002</v>
      </c>
      <c r="I325" s="252"/>
      <c r="J325" s="248"/>
      <c r="K325" s="248"/>
      <c r="L325" s="253"/>
      <c r="M325" s="254"/>
      <c r="N325" s="255"/>
      <c r="O325" s="255"/>
      <c r="P325" s="255"/>
      <c r="Q325" s="255"/>
      <c r="R325" s="255"/>
      <c r="S325" s="255"/>
      <c r="T325" s="256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7" t="s">
        <v>150</v>
      </c>
      <c r="AU325" s="257" t="s">
        <v>157</v>
      </c>
      <c r="AV325" s="14" t="s">
        <v>91</v>
      </c>
      <c r="AW325" s="14" t="s">
        <v>36</v>
      </c>
      <c r="AX325" s="14" t="s">
        <v>81</v>
      </c>
      <c r="AY325" s="257" t="s">
        <v>139</v>
      </c>
    </row>
    <row r="326" s="14" customFormat="1">
      <c r="A326" s="14"/>
      <c r="B326" s="247"/>
      <c r="C326" s="248"/>
      <c r="D326" s="232" t="s">
        <v>150</v>
      </c>
      <c r="E326" s="249" t="s">
        <v>1</v>
      </c>
      <c r="F326" s="250" t="s">
        <v>357</v>
      </c>
      <c r="G326" s="248"/>
      <c r="H326" s="251">
        <v>3.3500000000000001</v>
      </c>
      <c r="I326" s="252"/>
      <c r="J326" s="248"/>
      <c r="K326" s="248"/>
      <c r="L326" s="253"/>
      <c r="M326" s="254"/>
      <c r="N326" s="255"/>
      <c r="O326" s="255"/>
      <c r="P326" s="255"/>
      <c r="Q326" s="255"/>
      <c r="R326" s="255"/>
      <c r="S326" s="255"/>
      <c r="T326" s="256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7" t="s">
        <v>150</v>
      </c>
      <c r="AU326" s="257" t="s">
        <v>157</v>
      </c>
      <c r="AV326" s="14" t="s">
        <v>91</v>
      </c>
      <c r="AW326" s="14" t="s">
        <v>36</v>
      </c>
      <c r="AX326" s="14" t="s">
        <v>81</v>
      </c>
      <c r="AY326" s="257" t="s">
        <v>139</v>
      </c>
    </row>
    <row r="327" s="16" customFormat="1">
      <c r="A327" s="16"/>
      <c r="B327" s="269"/>
      <c r="C327" s="270"/>
      <c r="D327" s="232" t="s">
        <v>150</v>
      </c>
      <c r="E327" s="271" t="s">
        <v>1</v>
      </c>
      <c r="F327" s="272" t="s">
        <v>172</v>
      </c>
      <c r="G327" s="270"/>
      <c r="H327" s="273">
        <v>133.03100000000001</v>
      </c>
      <c r="I327" s="274"/>
      <c r="J327" s="270"/>
      <c r="K327" s="270"/>
      <c r="L327" s="275"/>
      <c r="M327" s="276"/>
      <c r="N327" s="277"/>
      <c r="O327" s="277"/>
      <c r="P327" s="277"/>
      <c r="Q327" s="277"/>
      <c r="R327" s="277"/>
      <c r="S327" s="277"/>
      <c r="T327" s="278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T327" s="279" t="s">
        <v>150</v>
      </c>
      <c r="AU327" s="279" t="s">
        <v>157</v>
      </c>
      <c r="AV327" s="16" t="s">
        <v>146</v>
      </c>
      <c r="AW327" s="16" t="s">
        <v>36</v>
      </c>
      <c r="AX327" s="16" t="s">
        <v>89</v>
      </c>
      <c r="AY327" s="279" t="s">
        <v>139</v>
      </c>
    </row>
    <row r="328" s="2" customFormat="1" ht="24.15" customHeight="1">
      <c r="A328" s="39"/>
      <c r="B328" s="40"/>
      <c r="C328" s="219" t="s">
        <v>358</v>
      </c>
      <c r="D328" s="219" t="s">
        <v>141</v>
      </c>
      <c r="E328" s="220" t="s">
        <v>359</v>
      </c>
      <c r="F328" s="221" t="s">
        <v>360</v>
      </c>
      <c r="G328" s="222" t="s">
        <v>196</v>
      </c>
      <c r="H328" s="223">
        <v>172.679</v>
      </c>
      <c r="I328" s="224"/>
      <c r="J328" s="225">
        <f>ROUND(I328*H328,2)</f>
        <v>0</v>
      </c>
      <c r="K328" s="221" t="s">
        <v>145</v>
      </c>
      <c r="L328" s="45"/>
      <c r="M328" s="226" t="s">
        <v>1</v>
      </c>
      <c r="N328" s="227" t="s">
        <v>46</v>
      </c>
      <c r="O328" s="92"/>
      <c r="P328" s="228">
        <f>O328*H328</f>
        <v>0</v>
      </c>
      <c r="Q328" s="228">
        <v>0</v>
      </c>
      <c r="R328" s="228">
        <f>Q328*H328</f>
        <v>0</v>
      </c>
      <c r="S328" s="228">
        <v>0.28999999999999998</v>
      </c>
      <c r="T328" s="229">
        <f>S328*H328</f>
        <v>50.076909999999998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30" t="s">
        <v>146</v>
      </c>
      <c r="AT328" s="230" t="s">
        <v>141</v>
      </c>
      <c r="AU328" s="230" t="s">
        <v>157</v>
      </c>
      <c r="AY328" s="18" t="s">
        <v>139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8" t="s">
        <v>89</v>
      </c>
      <c r="BK328" s="231">
        <f>ROUND(I328*H328,2)</f>
        <v>0</v>
      </c>
      <c r="BL328" s="18" t="s">
        <v>146</v>
      </c>
      <c r="BM328" s="230" t="s">
        <v>361</v>
      </c>
    </row>
    <row r="329" s="13" customFormat="1">
      <c r="A329" s="13"/>
      <c r="B329" s="237"/>
      <c r="C329" s="238"/>
      <c r="D329" s="232" t="s">
        <v>150</v>
      </c>
      <c r="E329" s="239" t="s">
        <v>1</v>
      </c>
      <c r="F329" s="240" t="s">
        <v>237</v>
      </c>
      <c r="G329" s="238"/>
      <c r="H329" s="239" t="s">
        <v>1</v>
      </c>
      <c r="I329" s="241"/>
      <c r="J329" s="238"/>
      <c r="K329" s="238"/>
      <c r="L329" s="242"/>
      <c r="M329" s="243"/>
      <c r="N329" s="244"/>
      <c r="O329" s="244"/>
      <c r="P329" s="244"/>
      <c r="Q329" s="244"/>
      <c r="R329" s="244"/>
      <c r="S329" s="244"/>
      <c r="T329" s="24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6" t="s">
        <v>150</v>
      </c>
      <c r="AU329" s="246" t="s">
        <v>157</v>
      </c>
      <c r="AV329" s="13" t="s">
        <v>89</v>
      </c>
      <c r="AW329" s="13" t="s">
        <v>36</v>
      </c>
      <c r="AX329" s="13" t="s">
        <v>81</v>
      </c>
      <c r="AY329" s="246" t="s">
        <v>139</v>
      </c>
    </row>
    <row r="330" s="13" customFormat="1">
      <c r="A330" s="13"/>
      <c r="B330" s="237"/>
      <c r="C330" s="238"/>
      <c r="D330" s="232" t="s">
        <v>150</v>
      </c>
      <c r="E330" s="239" t="s">
        <v>1</v>
      </c>
      <c r="F330" s="240" t="s">
        <v>362</v>
      </c>
      <c r="G330" s="238"/>
      <c r="H330" s="239" t="s">
        <v>1</v>
      </c>
      <c r="I330" s="241"/>
      <c r="J330" s="238"/>
      <c r="K330" s="238"/>
      <c r="L330" s="242"/>
      <c r="M330" s="243"/>
      <c r="N330" s="244"/>
      <c r="O330" s="244"/>
      <c r="P330" s="244"/>
      <c r="Q330" s="244"/>
      <c r="R330" s="244"/>
      <c r="S330" s="244"/>
      <c r="T330" s="245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6" t="s">
        <v>150</v>
      </c>
      <c r="AU330" s="246" t="s">
        <v>157</v>
      </c>
      <c r="AV330" s="13" t="s">
        <v>89</v>
      </c>
      <c r="AW330" s="13" t="s">
        <v>36</v>
      </c>
      <c r="AX330" s="13" t="s">
        <v>81</v>
      </c>
      <c r="AY330" s="246" t="s">
        <v>139</v>
      </c>
    </row>
    <row r="331" s="14" customFormat="1">
      <c r="A331" s="14"/>
      <c r="B331" s="247"/>
      <c r="C331" s="248"/>
      <c r="D331" s="232" t="s">
        <v>150</v>
      </c>
      <c r="E331" s="249" t="s">
        <v>1</v>
      </c>
      <c r="F331" s="250" t="s">
        <v>355</v>
      </c>
      <c r="G331" s="248"/>
      <c r="H331" s="251">
        <v>79.596000000000004</v>
      </c>
      <c r="I331" s="252"/>
      <c r="J331" s="248"/>
      <c r="K331" s="248"/>
      <c r="L331" s="253"/>
      <c r="M331" s="254"/>
      <c r="N331" s="255"/>
      <c r="O331" s="255"/>
      <c r="P331" s="255"/>
      <c r="Q331" s="255"/>
      <c r="R331" s="255"/>
      <c r="S331" s="255"/>
      <c r="T331" s="25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7" t="s">
        <v>150</v>
      </c>
      <c r="AU331" s="257" t="s">
        <v>157</v>
      </c>
      <c r="AV331" s="14" t="s">
        <v>91</v>
      </c>
      <c r="AW331" s="14" t="s">
        <v>36</v>
      </c>
      <c r="AX331" s="14" t="s">
        <v>81</v>
      </c>
      <c r="AY331" s="257" t="s">
        <v>139</v>
      </c>
    </row>
    <row r="332" s="14" customFormat="1">
      <c r="A332" s="14"/>
      <c r="B332" s="247"/>
      <c r="C332" s="248"/>
      <c r="D332" s="232" t="s">
        <v>150</v>
      </c>
      <c r="E332" s="249" t="s">
        <v>1</v>
      </c>
      <c r="F332" s="250" t="s">
        <v>200</v>
      </c>
      <c r="G332" s="248"/>
      <c r="H332" s="251">
        <v>2.5249999999999999</v>
      </c>
      <c r="I332" s="252"/>
      <c r="J332" s="248"/>
      <c r="K332" s="248"/>
      <c r="L332" s="253"/>
      <c r="M332" s="254"/>
      <c r="N332" s="255"/>
      <c r="O332" s="255"/>
      <c r="P332" s="255"/>
      <c r="Q332" s="255"/>
      <c r="R332" s="255"/>
      <c r="S332" s="255"/>
      <c r="T332" s="256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7" t="s">
        <v>150</v>
      </c>
      <c r="AU332" s="257" t="s">
        <v>157</v>
      </c>
      <c r="AV332" s="14" t="s">
        <v>91</v>
      </c>
      <c r="AW332" s="14" t="s">
        <v>36</v>
      </c>
      <c r="AX332" s="14" t="s">
        <v>81</v>
      </c>
      <c r="AY332" s="257" t="s">
        <v>139</v>
      </c>
    </row>
    <row r="333" s="14" customFormat="1">
      <c r="A333" s="14"/>
      <c r="B333" s="247"/>
      <c r="C333" s="248"/>
      <c r="D333" s="232" t="s">
        <v>150</v>
      </c>
      <c r="E333" s="249" t="s">
        <v>1</v>
      </c>
      <c r="F333" s="250" t="s">
        <v>356</v>
      </c>
      <c r="G333" s="248"/>
      <c r="H333" s="251">
        <v>47.560000000000002</v>
      </c>
      <c r="I333" s="252"/>
      <c r="J333" s="248"/>
      <c r="K333" s="248"/>
      <c r="L333" s="253"/>
      <c r="M333" s="254"/>
      <c r="N333" s="255"/>
      <c r="O333" s="255"/>
      <c r="P333" s="255"/>
      <c r="Q333" s="255"/>
      <c r="R333" s="255"/>
      <c r="S333" s="255"/>
      <c r="T333" s="256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7" t="s">
        <v>150</v>
      </c>
      <c r="AU333" s="257" t="s">
        <v>157</v>
      </c>
      <c r="AV333" s="14" t="s">
        <v>91</v>
      </c>
      <c r="AW333" s="14" t="s">
        <v>36</v>
      </c>
      <c r="AX333" s="14" t="s">
        <v>81</v>
      </c>
      <c r="AY333" s="257" t="s">
        <v>139</v>
      </c>
    </row>
    <row r="334" s="14" customFormat="1">
      <c r="A334" s="14"/>
      <c r="B334" s="247"/>
      <c r="C334" s="248"/>
      <c r="D334" s="232" t="s">
        <v>150</v>
      </c>
      <c r="E334" s="249" t="s">
        <v>1</v>
      </c>
      <c r="F334" s="250" t="s">
        <v>357</v>
      </c>
      <c r="G334" s="248"/>
      <c r="H334" s="251">
        <v>3.3500000000000001</v>
      </c>
      <c r="I334" s="252"/>
      <c r="J334" s="248"/>
      <c r="K334" s="248"/>
      <c r="L334" s="253"/>
      <c r="M334" s="254"/>
      <c r="N334" s="255"/>
      <c r="O334" s="255"/>
      <c r="P334" s="255"/>
      <c r="Q334" s="255"/>
      <c r="R334" s="255"/>
      <c r="S334" s="255"/>
      <c r="T334" s="256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7" t="s">
        <v>150</v>
      </c>
      <c r="AU334" s="257" t="s">
        <v>157</v>
      </c>
      <c r="AV334" s="14" t="s">
        <v>91</v>
      </c>
      <c r="AW334" s="14" t="s">
        <v>36</v>
      </c>
      <c r="AX334" s="14" t="s">
        <v>81</v>
      </c>
      <c r="AY334" s="257" t="s">
        <v>139</v>
      </c>
    </row>
    <row r="335" s="15" customFormat="1">
      <c r="A335" s="15"/>
      <c r="B335" s="258"/>
      <c r="C335" s="259"/>
      <c r="D335" s="232" t="s">
        <v>150</v>
      </c>
      <c r="E335" s="260" t="s">
        <v>1</v>
      </c>
      <c r="F335" s="261" t="s">
        <v>156</v>
      </c>
      <c r="G335" s="259"/>
      <c r="H335" s="262">
        <v>133.03100000000001</v>
      </c>
      <c r="I335" s="263"/>
      <c r="J335" s="259"/>
      <c r="K335" s="259"/>
      <c r="L335" s="264"/>
      <c r="M335" s="265"/>
      <c r="N335" s="266"/>
      <c r="O335" s="266"/>
      <c r="P335" s="266"/>
      <c r="Q335" s="266"/>
      <c r="R335" s="266"/>
      <c r="S335" s="266"/>
      <c r="T335" s="267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8" t="s">
        <v>150</v>
      </c>
      <c r="AU335" s="268" t="s">
        <v>157</v>
      </c>
      <c r="AV335" s="15" t="s">
        <v>157</v>
      </c>
      <c r="AW335" s="15" t="s">
        <v>36</v>
      </c>
      <c r="AX335" s="15" t="s">
        <v>81</v>
      </c>
      <c r="AY335" s="268" t="s">
        <v>139</v>
      </c>
    </row>
    <row r="336" s="13" customFormat="1">
      <c r="A336" s="13"/>
      <c r="B336" s="237"/>
      <c r="C336" s="238"/>
      <c r="D336" s="232" t="s">
        <v>150</v>
      </c>
      <c r="E336" s="239" t="s">
        <v>1</v>
      </c>
      <c r="F336" s="240" t="s">
        <v>363</v>
      </c>
      <c r="G336" s="238"/>
      <c r="H336" s="239" t="s">
        <v>1</v>
      </c>
      <c r="I336" s="241"/>
      <c r="J336" s="238"/>
      <c r="K336" s="238"/>
      <c r="L336" s="242"/>
      <c r="M336" s="243"/>
      <c r="N336" s="244"/>
      <c r="O336" s="244"/>
      <c r="P336" s="244"/>
      <c r="Q336" s="244"/>
      <c r="R336" s="244"/>
      <c r="S336" s="244"/>
      <c r="T336" s="24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6" t="s">
        <v>150</v>
      </c>
      <c r="AU336" s="246" t="s">
        <v>157</v>
      </c>
      <c r="AV336" s="13" t="s">
        <v>89</v>
      </c>
      <c r="AW336" s="13" t="s">
        <v>36</v>
      </c>
      <c r="AX336" s="13" t="s">
        <v>81</v>
      </c>
      <c r="AY336" s="246" t="s">
        <v>139</v>
      </c>
    </row>
    <row r="337" s="14" customFormat="1">
      <c r="A337" s="14"/>
      <c r="B337" s="247"/>
      <c r="C337" s="248"/>
      <c r="D337" s="232" t="s">
        <v>150</v>
      </c>
      <c r="E337" s="249" t="s">
        <v>1</v>
      </c>
      <c r="F337" s="250" t="s">
        <v>364</v>
      </c>
      <c r="G337" s="248"/>
      <c r="H337" s="251">
        <v>21.367999999999999</v>
      </c>
      <c r="I337" s="252"/>
      <c r="J337" s="248"/>
      <c r="K337" s="248"/>
      <c r="L337" s="253"/>
      <c r="M337" s="254"/>
      <c r="N337" s="255"/>
      <c r="O337" s="255"/>
      <c r="P337" s="255"/>
      <c r="Q337" s="255"/>
      <c r="R337" s="255"/>
      <c r="S337" s="255"/>
      <c r="T337" s="256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7" t="s">
        <v>150</v>
      </c>
      <c r="AU337" s="257" t="s">
        <v>157</v>
      </c>
      <c r="AV337" s="14" t="s">
        <v>91</v>
      </c>
      <c r="AW337" s="14" t="s">
        <v>36</v>
      </c>
      <c r="AX337" s="14" t="s">
        <v>81</v>
      </c>
      <c r="AY337" s="257" t="s">
        <v>139</v>
      </c>
    </row>
    <row r="338" s="14" customFormat="1">
      <c r="A338" s="14"/>
      <c r="B338" s="247"/>
      <c r="C338" s="248"/>
      <c r="D338" s="232" t="s">
        <v>150</v>
      </c>
      <c r="E338" s="249" t="s">
        <v>1</v>
      </c>
      <c r="F338" s="250" t="s">
        <v>365</v>
      </c>
      <c r="G338" s="248"/>
      <c r="H338" s="251">
        <v>0.80800000000000005</v>
      </c>
      <c r="I338" s="252"/>
      <c r="J338" s="248"/>
      <c r="K338" s="248"/>
      <c r="L338" s="253"/>
      <c r="M338" s="254"/>
      <c r="N338" s="255"/>
      <c r="O338" s="255"/>
      <c r="P338" s="255"/>
      <c r="Q338" s="255"/>
      <c r="R338" s="255"/>
      <c r="S338" s="255"/>
      <c r="T338" s="256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7" t="s">
        <v>150</v>
      </c>
      <c r="AU338" s="257" t="s">
        <v>157</v>
      </c>
      <c r="AV338" s="14" t="s">
        <v>91</v>
      </c>
      <c r="AW338" s="14" t="s">
        <v>36</v>
      </c>
      <c r="AX338" s="14" t="s">
        <v>81</v>
      </c>
      <c r="AY338" s="257" t="s">
        <v>139</v>
      </c>
    </row>
    <row r="339" s="14" customFormat="1">
      <c r="A339" s="14"/>
      <c r="B339" s="247"/>
      <c r="C339" s="248"/>
      <c r="D339" s="232" t="s">
        <v>150</v>
      </c>
      <c r="E339" s="249" t="s">
        <v>1</v>
      </c>
      <c r="F339" s="250" t="s">
        <v>366</v>
      </c>
      <c r="G339" s="248"/>
      <c r="H339" s="251">
        <v>16.399999999999999</v>
      </c>
      <c r="I339" s="252"/>
      <c r="J339" s="248"/>
      <c r="K339" s="248"/>
      <c r="L339" s="253"/>
      <c r="M339" s="254"/>
      <c r="N339" s="255"/>
      <c r="O339" s="255"/>
      <c r="P339" s="255"/>
      <c r="Q339" s="255"/>
      <c r="R339" s="255"/>
      <c r="S339" s="255"/>
      <c r="T339" s="256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7" t="s">
        <v>150</v>
      </c>
      <c r="AU339" s="257" t="s">
        <v>157</v>
      </c>
      <c r="AV339" s="14" t="s">
        <v>91</v>
      </c>
      <c r="AW339" s="14" t="s">
        <v>36</v>
      </c>
      <c r="AX339" s="14" t="s">
        <v>81</v>
      </c>
      <c r="AY339" s="257" t="s">
        <v>139</v>
      </c>
    </row>
    <row r="340" s="14" customFormat="1">
      <c r="A340" s="14"/>
      <c r="B340" s="247"/>
      <c r="C340" s="248"/>
      <c r="D340" s="232" t="s">
        <v>150</v>
      </c>
      <c r="E340" s="249" t="s">
        <v>1</v>
      </c>
      <c r="F340" s="250" t="s">
        <v>367</v>
      </c>
      <c r="G340" s="248"/>
      <c r="H340" s="251">
        <v>1.0720000000000001</v>
      </c>
      <c r="I340" s="252"/>
      <c r="J340" s="248"/>
      <c r="K340" s="248"/>
      <c r="L340" s="253"/>
      <c r="M340" s="254"/>
      <c r="N340" s="255"/>
      <c r="O340" s="255"/>
      <c r="P340" s="255"/>
      <c r="Q340" s="255"/>
      <c r="R340" s="255"/>
      <c r="S340" s="255"/>
      <c r="T340" s="25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7" t="s">
        <v>150</v>
      </c>
      <c r="AU340" s="257" t="s">
        <v>157</v>
      </c>
      <c r="AV340" s="14" t="s">
        <v>91</v>
      </c>
      <c r="AW340" s="14" t="s">
        <v>36</v>
      </c>
      <c r="AX340" s="14" t="s">
        <v>81</v>
      </c>
      <c r="AY340" s="257" t="s">
        <v>139</v>
      </c>
    </row>
    <row r="341" s="15" customFormat="1">
      <c r="A341" s="15"/>
      <c r="B341" s="258"/>
      <c r="C341" s="259"/>
      <c r="D341" s="232" t="s">
        <v>150</v>
      </c>
      <c r="E341" s="260" t="s">
        <v>1</v>
      </c>
      <c r="F341" s="261" t="s">
        <v>156</v>
      </c>
      <c r="G341" s="259"/>
      <c r="H341" s="262">
        <v>39.648000000000003</v>
      </c>
      <c r="I341" s="263"/>
      <c r="J341" s="259"/>
      <c r="K341" s="259"/>
      <c r="L341" s="264"/>
      <c r="M341" s="265"/>
      <c r="N341" s="266"/>
      <c r="O341" s="266"/>
      <c r="P341" s="266"/>
      <c r="Q341" s="266"/>
      <c r="R341" s="266"/>
      <c r="S341" s="266"/>
      <c r="T341" s="267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68" t="s">
        <v>150</v>
      </c>
      <c r="AU341" s="268" t="s">
        <v>157</v>
      </c>
      <c r="AV341" s="15" t="s">
        <v>157</v>
      </c>
      <c r="AW341" s="15" t="s">
        <v>36</v>
      </c>
      <c r="AX341" s="15" t="s">
        <v>81</v>
      </c>
      <c r="AY341" s="268" t="s">
        <v>139</v>
      </c>
    </row>
    <row r="342" s="16" customFormat="1">
      <c r="A342" s="16"/>
      <c r="B342" s="269"/>
      <c r="C342" s="270"/>
      <c r="D342" s="232" t="s">
        <v>150</v>
      </c>
      <c r="E342" s="271" t="s">
        <v>1</v>
      </c>
      <c r="F342" s="272" t="s">
        <v>172</v>
      </c>
      <c r="G342" s="270"/>
      <c r="H342" s="273">
        <v>172.679</v>
      </c>
      <c r="I342" s="274"/>
      <c r="J342" s="270"/>
      <c r="K342" s="270"/>
      <c r="L342" s="275"/>
      <c r="M342" s="276"/>
      <c r="N342" s="277"/>
      <c r="O342" s="277"/>
      <c r="P342" s="277"/>
      <c r="Q342" s="277"/>
      <c r="R342" s="277"/>
      <c r="S342" s="277"/>
      <c r="T342" s="278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T342" s="279" t="s">
        <v>150</v>
      </c>
      <c r="AU342" s="279" t="s">
        <v>157</v>
      </c>
      <c r="AV342" s="16" t="s">
        <v>146</v>
      </c>
      <c r="AW342" s="16" t="s">
        <v>36</v>
      </c>
      <c r="AX342" s="16" t="s">
        <v>89</v>
      </c>
      <c r="AY342" s="279" t="s">
        <v>139</v>
      </c>
    </row>
    <row r="343" s="2" customFormat="1" ht="16.5" customHeight="1">
      <c r="A343" s="39"/>
      <c r="B343" s="40"/>
      <c r="C343" s="219" t="s">
        <v>368</v>
      </c>
      <c r="D343" s="219" t="s">
        <v>141</v>
      </c>
      <c r="E343" s="220" t="s">
        <v>369</v>
      </c>
      <c r="F343" s="221" t="s">
        <v>370</v>
      </c>
      <c r="G343" s="222" t="s">
        <v>167</v>
      </c>
      <c r="H343" s="223">
        <v>88</v>
      </c>
      <c r="I343" s="224"/>
      <c r="J343" s="225">
        <f>ROUND(I343*H343,2)</f>
        <v>0</v>
      </c>
      <c r="K343" s="221" t="s">
        <v>145</v>
      </c>
      <c r="L343" s="45"/>
      <c r="M343" s="226" t="s">
        <v>1</v>
      </c>
      <c r="N343" s="227" t="s">
        <v>46</v>
      </c>
      <c r="O343" s="92"/>
      <c r="P343" s="228">
        <f>O343*H343</f>
        <v>0</v>
      </c>
      <c r="Q343" s="228">
        <v>0</v>
      </c>
      <c r="R343" s="228">
        <f>Q343*H343</f>
        <v>0</v>
      </c>
      <c r="S343" s="228">
        <v>0.20499999999999999</v>
      </c>
      <c r="T343" s="229">
        <f>S343*H343</f>
        <v>18.039999999999999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30" t="s">
        <v>146</v>
      </c>
      <c r="AT343" s="230" t="s">
        <v>141</v>
      </c>
      <c r="AU343" s="230" t="s">
        <v>157</v>
      </c>
      <c r="AY343" s="18" t="s">
        <v>139</v>
      </c>
      <c r="BE343" s="231">
        <f>IF(N343="základní",J343,0)</f>
        <v>0</v>
      </c>
      <c r="BF343" s="231">
        <f>IF(N343="snížená",J343,0)</f>
        <v>0</v>
      </c>
      <c r="BG343" s="231">
        <f>IF(N343="zákl. přenesená",J343,0)</f>
        <v>0</v>
      </c>
      <c r="BH343" s="231">
        <f>IF(N343="sníž. přenesená",J343,0)</f>
        <v>0</v>
      </c>
      <c r="BI343" s="231">
        <f>IF(N343="nulová",J343,0)</f>
        <v>0</v>
      </c>
      <c r="BJ343" s="18" t="s">
        <v>89</v>
      </c>
      <c r="BK343" s="231">
        <f>ROUND(I343*H343,2)</f>
        <v>0</v>
      </c>
      <c r="BL343" s="18" t="s">
        <v>146</v>
      </c>
      <c r="BM343" s="230" t="s">
        <v>371</v>
      </c>
    </row>
    <row r="344" s="13" customFormat="1">
      <c r="A344" s="13"/>
      <c r="B344" s="237"/>
      <c r="C344" s="238"/>
      <c r="D344" s="232" t="s">
        <v>150</v>
      </c>
      <c r="E344" s="239" t="s">
        <v>1</v>
      </c>
      <c r="F344" s="240" t="s">
        <v>372</v>
      </c>
      <c r="G344" s="238"/>
      <c r="H344" s="239" t="s">
        <v>1</v>
      </c>
      <c r="I344" s="241"/>
      <c r="J344" s="238"/>
      <c r="K344" s="238"/>
      <c r="L344" s="242"/>
      <c r="M344" s="243"/>
      <c r="N344" s="244"/>
      <c r="O344" s="244"/>
      <c r="P344" s="244"/>
      <c r="Q344" s="244"/>
      <c r="R344" s="244"/>
      <c r="S344" s="244"/>
      <c r="T344" s="245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6" t="s">
        <v>150</v>
      </c>
      <c r="AU344" s="246" t="s">
        <v>157</v>
      </c>
      <c r="AV344" s="13" t="s">
        <v>89</v>
      </c>
      <c r="AW344" s="13" t="s">
        <v>36</v>
      </c>
      <c r="AX344" s="13" t="s">
        <v>81</v>
      </c>
      <c r="AY344" s="246" t="s">
        <v>139</v>
      </c>
    </row>
    <row r="345" s="14" customFormat="1">
      <c r="A345" s="14"/>
      <c r="B345" s="247"/>
      <c r="C345" s="248"/>
      <c r="D345" s="232" t="s">
        <v>150</v>
      </c>
      <c r="E345" s="249" t="s">
        <v>1</v>
      </c>
      <c r="F345" s="250" t="s">
        <v>373</v>
      </c>
      <c r="G345" s="248"/>
      <c r="H345" s="251">
        <v>35</v>
      </c>
      <c r="I345" s="252"/>
      <c r="J345" s="248"/>
      <c r="K345" s="248"/>
      <c r="L345" s="253"/>
      <c r="M345" s="254"/>
      <c r="N345" s="255"/>
      <c r="O345" s="255"/>
      <c r="P345" s="255"/>
      <c r="Q345" s="255"/>
      <c r="R345" s="255"/>
      <c r="S345" s="255"/>
      <c r="T345" s="256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7" t="s">
        <v>150</v>
      </c>
      <c r="AU345" s="257" t="s">
        <v>157</v>
      </c>
      <c r="AV345" s="14" t="s">
        <v>91</v>
      </c>
      <c r="AW345" s="14" t="s">
        <v>36</v>
      </c>
      <c r="AX345" s="14" t="s">
        <v>81</v>
      </c>
      <c r="AY345" s="257" t="s">
        <v>139</v>
      </c>
    </row>
    <row r="346" s="15" customFormat="1">
      <c r="A346" s="15"/>
      <c r="B346" s="258"/>
      <c r="C346" s="259"/>
      <c r="D346" s="232" t="s">
        <v>150</v>
      </c>
      <c r="E346" s="260" t="s">
        <v>1</v>
      </c>
      <c r="F346" s="261" t="s">
        <v>156</v>
      </c>
      <c r="G346" s="259"/>
      <c r="H346" s="262">
        <v>35</v>
      </c>
      <c r="I346" s="263"/>
      <c r="J346" s="259"/>
      <c r="K346" s="259"/>
      <c r="L346" s="264"/>
      <c r="M346" s="265"/>
      <c r="N346" s="266"/>
      <c r="O346" s="266"/>
      <c r="P346" s="266"/>
      <c r="Q346" s="266"/>
      <c r="R346" s="266"/>
      <c r="S346" s="266"/>
      <c r="T346" s="267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68" t="s">
        <v>150</v>
      </c>
      <c r="AU346" s="268" t="s">
        <v>157</v>
      </c>
      <c r="AV346" s="15" t="s">
        <v>157</v>
      </c>
      <c r="AW346" s="15" t="s">
        <v>36</v>
      </c>
      <c r="AX346" s="15" t="s">
        <v>81</v>
      </c>
      <c r="AY346" s="268" t="s">
        <v>139</v>
      </c>
    </row>
    <row r="347" s="13" customFormat="1">
      <c r="A347" s="13"/>
      <c r="B347" s="237"/>
      <c r="C347" s="238"/>
      <c r="D347" s="232" t="s">
        <v>150</v>
      </c>
      <c r="E347" s="239" t="s">
        <v>1</v>
      </c>
      <c r="F347" s="240" t="s">
        <v>374</v>
      </c>
      <c r="G347" s="238"/>
      <c r="H347" s="239" t="s">
        <v>1</v>
      </c>
      <c r="I347" s="241"/>
      <c r="J347" s="238"/>
      <c r="K347" s="238"/>
      <c r="L347" s="242"/>
      <c r="M347" s="243"/>
      <c r="N347" s="244"/>
      <c r="O347" s="244"/>
      <c r="P347" s="244"/>
      <c r="Q347" s="244"/>
      <c r="R347" s="244"/>
      <c r="S347" s="244"/>
      <c r="T347" s="24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6" t="s">
        <v>150</v>
      </c>
      <c r="AU347" s="246" t="s">
        <v>157</v>
      </c>
      <c r="AV347" s="13" t="s">
        <v>89</v>
      </c>
      <c r="AW347" s="13" t="s">
        <v>36</v>
      </c>
      <c r="AX347" s="13" t="s">
        <v>81</v>
      </c>
      <c r="AY347" s="246" t="s">
        <v>139</v>
      </c>
    </row>
    <row r="348" s="14" customFormat="1">
      <c r="A348" s="14"/>
      <c r="B348" s="247"/>
      <c r="C348" s="248"/>
      <c r="D348" s="232" t="s">
        <v>150</v>
      </c>
      <c r="E348" s="249" t="s">
        <v>1</v>
      </c>
      <c r="F348" s="250" t="s">
        <v>375</v>
      </c>
      <c r="G348" s="248"/>
      <c r="H348" s="251">
        <v>53</v>
      </c>
      <c r="I348" s="252"/>
      <c r="J348" s="248"/>
      <c r="K348" s="248"/>
      <c r="L348" s="253"/>
      <c r="M348" s="254"/>
      <c r="N348" s="255"/>
      <c r="O348" s="255"/>
      <c r="P348" s="255"/>
      <c r="Q348" s="255"/>
      <c r="R348" s="255"/>
      <c r="S348" s="255"/>
      <c r="T348" s="25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7" t="s">
        <v>150</v>
      </c>
      <c r="AU348" s="257" t="s">
        <v>157</v>
      </c>
      <c r="AV348" s="14" t="s">
        <v>91</v>
      </c>
      <c r="AW348" s="14" t="s">
        <v>36</v>
      </c>
      <c r="AX348" s="14" t="s">
        <v>81</v>
      </c>
      <c r="AY348" s="257" t="s">
        <v>139</v>
      </c>
    </row>
    <row r="349" s="16" customFormat="1">
      <c r="A349" s="16"/>
      <c r="B349" s="269"/>
      <c r="C349" s="270"/>
      <c r="D349" s="232" t="s">
        <v>150</v>
      </c>
      <c r="E349" s="271" t="s">
        <v>1</v>
      </c>
      <c r="F349" s="272" t="s">
        <v>172</v>
      </c>
      <c r="G349" s="270"/>
      <c r="H349" s="273">
        <v>88</v>
      </c>
      <c r="I349" s="274"/>
      <c r="J349" s="270"/>
      <c r="K349" s="270"/>
      <c r="L349" s="275"/>
      <c r="M349" s="276"/>
      <c r="N349" s="277"/>
      <c r="O349" s="277"/>
      <c r="P349" s="277"/>
      <c r="Q349" s="277"/>
      <c r="R349" s="277"/>
      <c r="S349" s="277"/>
      <c r="T349" s="278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T349" s="279" t="s">
        <v>150</v>
      </c>
      <c r="AU349" s="279" t="s">
        <v>157</v>
      </c>
      <c r="AV349" s="16" t="s">
        <v>146</v>
      </c>
      <c r="AW349" s="16" t="s">
        <v>36</v>
      </c>
      <c r="AX349" s="16" t="s">
        <v>89</v>
      </c>
      <c r="AY349" s="279" t="s">
        <v>139</v>
      </c>
    </row>
    <row r="350" s="2" customFormat="1" ht="21.75" customHeight="1">
      <c r="A350" s="39"/>
      <c r="B350" s="40"/>
      <c r="C350" s="219" t="s">
        <v>376</v>
      </c>
      <c r="D350" s="219" t="s">
        <v>141</v>
      </c>
      <c r="E350" s="220" t="s">
        <v>377</v>
      </c>
      <c r="F350" s="221" t="s">
        <v>378</v>
      </c>
      <c r="G350" s="222" t="s">
        <v>291</v>
      </c>
      <c r="H350" s="223">
        <v>89.986000000000004</v>
      </c>
      <c r="I350" s="224"/>
      <c r="J350" s="225">
        <f>ROUND(I350*H350,2)</f>
        <v>0</v>
      </c>
      <c r="K350" s="221" t="s">
        <v>145</v>
      </c>
      <c r="L350" s="45"/>
      <c r="M350" s="226" t="s">
        <v>1</v>
      </c>
      <c r="N350" s="227" t="s">
        <v>46</v>
      </c>
      <c r="O350" s="92"/>
      <c r="P350" s="228">
        <f>O350*H350</f>
        <v>0</v>
      </c>
      <c r="Q350" s="228">
        <v>0</v>
      </c>
      <c r="R350" s="228">
        <f>Q350*H350</f>
        <v>0</v>
      </c>
      <c r="S350" s="228">
        <v>0</v>
      </c>
      <c r="T350" s="229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30" t="s">
        <v>146</v>
      </c>
      <c r="AT350" s="230" t="s">
        <v>141</v>
      </c>
      <c r="AU350" s="230" t="s">
        <v>157</v>
      </c>
      <c r="AY350" s="18" t="s">
        <v>139</v>
      </c>
      <c r="BE350" s="231">
        <f>IF(N350="základní",J350,0)</f>
        <v>0</v>
      </c>
      <c r="BF350" s="231">
        <f>IF(N350="snížená",J350,0)</f>
        <v>0</v>
      </c>
      <c r="BG350" s="231">
        <f>IF(N350="zákl. přenesená",J350,0)</f>
        <v>0</v>
      </c>
      <c r="BH350" s="231">
        <f>IF(N350="sníž. přenesená",J350,0)</f>
        <v>0</v>
      </c>
      <c r="BI350" s="231">
        <f>IF(N350="nulová",J350,0)</f>
        <v>0</v>
      </c>
      <c r="BJ350" s="18" t="s">
        <v>89</v>
      </c>
      <c r="BK350" s="231">
        <f>ROUND(I350*H350,2)</f>
        <v>0</v>
      </c>
      <c r="BL350" s="18" t="s">
        <v>146</v>
      </c>
      <c r="BM350" s="230" t="s">
        <v>379</v>
      </c>
    </row>
    <row r="351" s="14" customFormat="1">
      <c r="A351" s="14"/>
      <c r="B351" s="247"/>
      <c r="C351" s="248"/>
      <c r="D351" s="232" t="s">
        <v>150</v>
      </c>
      <c r="E351" s="249" t="s">
        <v>1</v>
      </c>
      <c r="F351" s="250" t="s">
        <v>380</v>
      </c>
      <c r="G351" s="248"/>
      <c r="H351" s="251">
        <v>89.986000000000004</v>
      </c>
      <c r="I351" s="252"/>
      <c r="J351" s="248"/>
      <c r="K351" s="248"/>
      <c r="L351" s="253"/>
      <c r="M351" s="254"/>
      <c r="N351" s="255"/>
      <c r="O351" s="255"/>
      <c r="P351" s="255"/>
      <c r="Q351" s="255"/>
      <c r="R351" s="255"/>
      <c r="S351" s="255"/>
      <c r="T351" s="256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7" t="s">
        <v>150</v>
      </c>
      <c r="AU351" s="257" t="s">
        <v>157</v>
      </c>
      <c r="AV351" s="14" t="s">
        <v>91</v>
      </c>
      <c r="AW351" s="14" t="s">
        <v>36</v>
      </c>
      <c r="AX351" s="14" t="s">
        <v>81</v>
      </c>
      <c r="AY351" s="257" t="s">
        <v>139</v>
      </c>
    </row>
    <row r="352" s="16" customFormat="1">
      <c r="A352" s="16"/>
      <c r="B352" s="269"/>
      <c r="C352" s="270"/>
      <c r="D352" s="232" t="s">
        <v>150</v>
      </c>
      <c r="E352" s="271" t="s">
        <v>1</v>
      </c>
      <c r="F352" s="272" t="s">
        <v>172</v>
      </c>
      <c r="G352" s="270"/>
      <c r="H352" s="273">
        <v>89.986000000000004</v>
      </c>
      <c r="I352" s="274"/>
      <c r="J352" s="270"/>
      <c r="K352" s="270"/>
      <c r="L352" s="275"/>
      <c r="M352" s="276"/>
      <c r="N352" s="277"/>
      <c r="O352" s="277"/>
      <c r="P352" s="277"/>
      <c r="Q352" s="277"/>
      <c r="R352" s="277"/>
      <c r="S352" s="277"/>
      <c r="T352" s="278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T352" s="279" t="s">
        <v>150</v>
      </c>
      <c r="AU352" s="279" t="s">
        <v>157</v>
      </c>
      <c r="AV352" s="16" t="s">
        <v>146</v>
      </c>
      <c r="AW352" s="16" t="s">
        <v>36</v>
      </c>
      <c r="AX352" s="16" t="s">
        <v>89</v>
      </c>
      <c r="AY352" s="279" t="s">
        <v>139</v>
      </c>
    </row>
    <row r="353" s="2" customFormat="1" ht="16.5" customHeight="1">
      <c r="A353" s="39"/>
      <c r="B353" s="40"/>
      <c r="C353" s="219" t="s">
        <v>381</v>
      </c>
      <c r="D353" s="219" t="s">
        <v>141</v>
      </c>
      <c r="E353" s="220" t="s">
        <v>382</v>
      </c>
      <c r="F353" s="221" t="s">
        <v>383</v>
      </c>
      <c r="G353" s="222" t="s">
        <v>291</v>
      </c>
      <c r="H353" s="223">
        <v>899.86000000000001</v>
      </c>
      <c r="I353" s="224"/>
      <c r="J353" s="225">
        <f>ROUND(I353*H353,2)</f>
        <v>0</v>
      </c>
      <c r="K353" s="221" t="s">
        <v>145</v>
      </c>
      <c r="L353" s="45"/>
      <c r="M353" s="226" t="s">
        <v>1</v>
      </c>
      <c r="N353" s="227" t="s">
        <v>46</v>
      </c>
      <c r="O353" s="92"/>
      <c r="P353" s="228">
        <f>O353*H353</f>
        <v>0</v>
      </c>
      <c r="Q353" s="228">
        <v>0</v>
      </c>
      <c r="R353" s="228">
        <f>Q353*H353</f>
        <v>0</v>
      </c>
      <c r="S353" s="228">
        <v>0</v>
      </c>
      <c r="T353" s="229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0" t="s">
        <v>146</v>
      </c>
      <c r="AT353" s="230" t="s">
        <v>141</v>
      </c>
      <c r="AU353" s="230" t="s">
        <v>157</v>
      </c>
      <c r="AY353" s="18" t="s">
        <v>139</v>
      </c>
      <c r="BE353" s="231">
        <f>IF(N353="základní",J353,0)</f>
        <v>0</v>
      </c>
      <c r="BF353" s="231">
        <f>IF(N353="snížená",J353,0)</f>
        <v>0</v>
      </c>
      <c r="BG353" s="231">
        <f>IF(N353="zákl. přenesená",J353,0)</f>
        <v>0</v>
      </c>
      <c r="BH353" s="231">
        <f>IF(N353="sníž. přenesená",J353,0)</f>
        <v>0</v>
      </c>
      <c r="BI353" s="231">
        <f>IF(N353="nulová",J353,0)</f>
        <v>0</v>
      </c>
      <c r="BJ353" s="18" t="s">
        <v>89</v>
      </c>
      <c r="BK353" s="231">
        <f>ROUND(I353*H353,2)</f>
        <v>0</v>
      </c>
      <c r="BL353" s="18" t="s">
        <v>146</v>
      </c>
      <c r="BM353" s="230" t="s">
        <v>384</v>
      </c>
    </row>
    <row r="354" s="13" customFormat="1">
      <c r="A354" s="13"/>
      <c r="B354" s="237"/>
      <c r="C354" s="238"/>
      <c r="D354" s="232" t="s">
        <v>150</v>
      </c>
      <c r="E354" s="239" t="s">
        <v>1</v>
      </c>
      <c r="F354" s="240" t="s">
        <v>385</v>
      </c>
      <c r="G354" s="238"/>
      <c r="H354" s="239" t="s">
        <v>1</v>
      </c>
      <c r="I354" s="241"/>
      <c r="J354" s="238"/>
      <c r="K354" s="238"/>
      <c r="L354" s="242"/>
      <c r="M354" s="243"/>
      <c r="N354" s="244"/>
      <c r="O354" s="244"/>
      <c r="P354" s="244"/>
      <c r="Q354" s="244"/>
      <c r="R354" s="244"/>
      <c r="S354" s="244"/>
      <c r="T354" s="245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6" t="s">
        <v>150</v>
      </c>
      <c r="AU354" s="246" t="s">
        <v>157</v>
      </c>
      <c r="AV354" s="13" t="s">
        <v>89</v>
      </c>
      <c r="AW354" s="13" t="s">
        <v>36</v>
      </c>
      <c r="AX354" s="13" t="s">
        <v>81</v>
      </c>
      <c r="AY354" s="246" t="s">
        <v>139</v>
      </c>
    </row>
    <row r="355" s="14" customFormat="1">
      <c r="A355" s="14"/>
      <c r="B355" s="247"/>
      <c r="C355" s="248"/>
      <c r="D355" s="232" t="s">
        <v>150</v>
      </c>
      <c r="E355" s="249" t="s">
        <v>1</v>
      </c>
      <c r="F355" s="250" t="s">
        <v>386</v>
      </c>
      <c r="G355" s="248"/>
      <c r="H355" s="251">
        <v>899.86000000000001</v>
      </c>
      <c r="I355" s="252"/>
      <c r="J355" s="248"/>
      <c r="K355" s="248"/>
      <c r="L355" s="253"/>
      <c r="M355" s="254"/>
      <c r="N355" s="255"/>
      <c r="O355" s="255"/>
      <c r="P355" s="255"/>
      <c r="Q355" s="255"/>
      <c r="R355" s="255"/>
      <c r="S355" s="255"/>
      <c r="T355" s="256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7" t="s">
        <v>150</v>
      </c>
      <c r="AU355" s="257" t="s">
        <v>157</v>
      </c>
      <c r="AV355" s="14" t="s">
        <v>91</v>
      </c>
      <c r="AW355" s="14" t="s">
        <v>36</v>
      </c>
      <c r="AX355" s="14" t="s">
        <v>81</v>
      </c>
      <c r="AY355" s="257" t="s">
        <v>139</v>
      </c>
    </row>
    <row r="356" s="16" customFormat="1">
      <c r="A356" s="16"/>
      <c r="B356" s="269"/>
      <c r="C356" s="270"/>
      <c r="D356" s="232" t="s">
        <v>150</v>
      </c>
      <c r="E356" s="271" t="s">
        <v>1</v>
      </c>
      <c r="F356" s="272" t="s">
        <v>172</v>
      </c>
      <c r="G356" s="270"/>
      <c r="H356" s="273">
        <v>899.86000000000001</v>
      </c>
      <c r="I356" s="274"/>
      <c r="J356" s="270"/>
      <c r="K356" s="270"/>
      <c r="L356" s="275"/>
      <c r="M356" s="276"/>
      <c r="N356" s="277"/>
      <c r="O356" s="277"/>
      <c r="P356" s="277"/>
      <c r="Q356" s="277"/>
      <c r="R356" s="277"/>
      <c r="S356" s="277"/>
      <c r="T356" s="278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T356" s="279" t="s">
        <v>150</v>
      </c>
      <c r="AU356" s="279" t="s">
        <v>157</v>
      </c>
      <c r="AV356" s="16" t="s">
        <v>146</v>
      </c>
      <c r="AW356" s="16" t="s">
        <v>36</v>
      </c>
      <c r="AX356" s="16" t="s">
        <v>89</v>
      </c>
      <c r="AY356" s="279" t="s">
        <v>139</v>
      </c>
    </row>
    <row r="357" s="2" customFormat="1" ht="44.25" customHeight="1">
      <c r="A357" s="39"/>
      <c r="B357" s="40"/>
      <c r="C357" s="219" t="s">
        <v>387</v>
      </c>
      <c r="D357" s="219" t="s">
        <v>141</v>
      </c>
      <c r="E357" s="220" t="s">
        <v>388</v>
      </c>
      <c r="F357" s="221" t="s">
        <v>389</v>
      </c>
      <c r="G357" s="222" t="s">
        <v>291</v>
      </c>
      <c r="H357" s="223">
        <v>89.986000000000004</v>
      </c>
      <c r="I357" s="224"/>
      <c r="J357" s="225">
        <f>ROUND(I357*H357,2)</f>
        <v>0</v>
      </c>
      <c r="K357" s="221" t="s">
        <v>145</v>
      </c>
      <c r="L357" s="45"/>
      <c r="M357" s="226" t="s">
        <v>1</v>
      </c>
      <c r="N357" s="227" t="s">
        <v>46</v>
      </c>
      <c r="O357" s="92"/>
      <c r="P357" s="228">
        <f>O357*H357</f>
        <v>0</v>
      </c>
      <c r="Q357" s="228">
        <v>0</v>
      </c>
      <c r="R357" s="228">
        <f>Q357*H357</f>
        <v>0</v>
      </c>
      <c r="S357" s="228">
        <v>0</v>
      </c>
      <c r="T357" s="229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0" t="s">
        <v>146</v>
      </c>
      <c r="AT357" s="230" t="s">
        <v>141</v>
      </c>
      <c r="AU357" s="230" t="s">
        <v>157</v>
      </c>
      <c r="AY357" s="18" t="s">
        <v>139</v>
      </c>
      <c r="BE357" s="231">
        <f>IF(N357="základní",J357,0)</f>
        <v>0</v>
      </c>
      <c r="BF357" s="231">
        <f>IF(N357="snížená",J357,0)</f>
        <v>0</v>
      </c>
      <c r="BG357" s="231">
        <f>IF(N357="zákl. přenesená",J357,0)</f>
        <v>0</v>
      </c>
      <c r="BH357" s="231">
        <f>IF(N357="sníž. přenesená",J357,0)</f>
        <v>0</v>
      </c>
      <c r="BI357" s="231">
        <f>IF(N357="nulová",J357,0)</f>
        <v>0</v>
      </c>
      <c r="BJ357" s="18" t="s">
        <v>89</v>
      </c>
      <c r="BK357" s="231">
        <f>ROUND(I357*H357,2)</f>
        <v>0</v>
      </c>
      <c r="BL357" s="18" t="s">
        <v>146</v>
      </c>
      <c r="BM357" s="230" t="s">
        <v>390</v>
      </c>
    </row>
    <row r="358" s="14" customFormat="1">
      <c r="A358" s="14"/>
      <c r="B358" s="247"/>
      <c r="C358" s="248"/>
      <c r="D358" s="232" t="s">
        <v>150</v>
      </c>
      <c r="E358" s="249" t="s">
        <v>1</v>
      </c>
      <c r="F358" s="250" t="s">
        <v>391</v>
      </c>
      <c r="G358" s="248"/>
      <c r="H358" s="251">
        <v>89.986000000000004</v>
      </c>
      <c r="I358" s="252"/>
      <c r="J358" s="248"/>
      <c r="K358" s="248"/>
      <c r="L358" s="253"/>
      <c r="M358" s="254"/>
      <c r="N358" s="255"/>
      <c r="O358" s="255"/>
      <c r="P358" s="255"/>
      <c r="Q358" s="255"/>
      <c r="R358" s="255"/>
      <c r="S358" s="255"/>
      <c r="T358" s="256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7" t="s">
        <v>150</v>
      </c>
      <c r="AU358" s="257" t="s">
        <v>157</v>
      </c>
      <c r="AV358" s="14" t="s">
        <v>91</v>
      </c>
      <c r="AW358" s="14" t="s">
        <v>36</v>
      </c>
      <c r="AX358" s="14" t="s">
        <v>81</v>
      </c>
      <c r="AY358" s="257" t="s">
        <v>139</v>
      </c>
    </row>
    <row r="359" s="16" customFormat="1">
      <c r="A359" s="16"/>
      <c r="B359" s="269"/>
      <c r="C359" s="270"/>
      <c r="D359" s="232" t="s">
        <v>150</v>
      </c>
      <c r="E359" s="271" t="s">
        <v>1</v>
      </c>
      <c r="F359" s="272" t="s">
        <v>172</v>
      </c>
      <c r="G359" s="270"/>
      <c r="H359" s="273">
        <v>89.986000000000004</v>
      </c>
      <c r="I359" s="274"/>
      <c r="J359" s="270"/>
      <c r="K359" s="270"/>
      <c r="L359" s="275"/>
      <c r="M359" s="276"/>
      <c r="N359" s="277"/>
      <c r="O359" s="277"/>
      <c r="P359" s="277"/>
      <c r="Q359" s="277"/>
      <c r="R359" s="277"/>
      <c r="S359" s="277"/>
      <c r="T359" s="278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T359" s="279" t="s">
        <v>150</v>
      </c>
      <c r="AU359" s="279" t="s">
        <v>157</v>
      </c>
      <c r="AV359" s="16" t="s">
        <v>146</v>
      </c>
      <c r="AW359" s="16" t="s">
        <v>36</v>
      </c>
      <c r="AX359" s="16" t="s">
        <v>89</v>
      </c>
      <c r="AY359" s="279" t="s">
        <v>139</v>
      </c>
    </row>
    <row r="360" s="2" customFormat="1" ht="21.75" customHeight="1">
      <c r="A360" s="39"/>
      <c r="B360" s="40"/>
      <c r="C360" s="219" t="s">
        <v>392</v>
      </c>
      <c r="D360" s="219" t="s">
        <v>141</v>
      </c>
      <c r="E360" s="220" t="s">
        <v>393</v>
      </c>
      <c r="F360" s="221" t="s">
        <v>394</v>
      </c>
      <c r="G360" s="222" t="s">
        <v>291</v>
      </c>
      <c r="H360" s="223">
        <v>7.1749999999999998</v>
      </c>
      <c r="I360" s="224"/>
      <c r="J360" s="225">
        <f>ROUND(I360*H360,2)</f>
        <v>0</v>
      </c>
      <c r="K360" s="221" t="s">
        <v>145</v>
      </c>
      <c r="L360" s="45"/>
      <c r="M360" s="226" t="s">
        <v>1</v>
      </c>
      <c r="N360" s="227" t="s">
        <v>46</v>
      </c>
      <c r="O360" s="92"/>
      <c r="P360" s="228">
        <f>O360*H360</f>
        <v>0</v>
      </c>
      <c r="Q360" s="228">
        <v>0</v>
      </c>
      <c r="R360" s="228">
        <f>Q360*H360</f>
        <v>0</v>
      </c>
      <c r="S360" s="228">
        <v>0</v>
      </c>
      <c r="T360" s="229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30" t="s">
        <v>146</v>
      </c>
      <c r="AT360" s="230" t="s">
        <v>141</v>
      </c>
      <c r="AU360" s="230" t="s">
        <v>157</v>
      </c>
      <c r="AY360" s="18" t="s">
        <v>139</v>
      </c>
      <c r="BE360" s="231">
        <f>IF(N360="základní",J360,0)</f>
        <v>0</v>
      </c>
      <c r="BF360" s="231">
        <f>IF(N360="snížená",J360,0)</f>
        <v>0</v>
      </c>
      <c r="BG360" s="231">
        <f>IF(N360="zákl. přenesená",J360,0)</f>
        <v>0</v>
      </c>
      <c r="BH360" s="231">
        <f>IF(N360="sníž. přenesená",J360,0)</f>
        <v>0</v>
      </c>
      <c r="BI360" s="231">
        <f>IF(N360="nulová",J360,0)</f>
        <v>0</v>
      </c>
      <c r="BJ360" s="18" t="s">
        <v>89</v>
      </c>
      <c r="BK360" s="231">
        <f>ROUND(I360*H360,2)</f>
        <v>0</v>
      </c>
      <c r="BL360" s="18" t="s">
        <v>146</v>
      </c>
      <c r="BM360" s="230" t="s">
        <v>395</v>
      </c>
    </row>
    <row r="361" s="13" customFormat="1">
      <c r="A361" s="13"/>
      <c r="B361" s="237"/>
      <c r="C361" s="238"/>
      <c r="D361" s="232" t="s">
        <v>150</v>
      </c>
      <c r="E361" s="239" t="s">
        <v>1</v>
      </c>
      <c r="F361" s="240" t="s">
        <v>372</v>
      </c>
      <c r="G361" s="238"/>
      <c r="H361" s="239" t="s">
        <v>1</v>
      </c>
      <c r="I361" s="241"/>
      <c r="J361" s="238"/>
      <c r="K361" s="238"/>
      <c r="L361" s="242"/>
      <c r="M361" s="243"/>
      <c r="N361" s="244"/>
      <c r="O361" s="244"/>
      <c r="P361" s="244"/>
      <c r="Q361" s="244"/>
      <c r="R361" s="244"/>
      <c r="S361" s="244"/>
      <c r="T361" s="245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6" t="s">
        <v>150</v>
      </c>
      <c r="AU361" s="246" t="s">
        <v>157</v>
      </c>
      <c r="AV361" s="13" t="s">
        <v>89</v>
      </c>
      <c r="AW361" s="13" t="s">
        <v>36</v>
      </c>
      <c r="AX361" s="13" t="s">
        <v>81</v>
      </c>
      <c r="AY361" s="246" t="s">
        <v>139</v>
      </c>
    </row>
    <row r="362" s="14" customFormat="1">
      <c r="A362" s="14"/>
      <c r="B362" s="247"/>
      <c r="C362" s="248"/>
      <c r="D362" s="232" t="s">
        <v>150</v>
      </c>
      <c r="E362" s="249" t="s">
        <v>1</v>
      </c>
      <c r="F362" s="250" t="s">
        <v>396</v>
      </c>
      <c r="G362" s="248"/>
      <c r="H362" s="251">
        <v>7.1749999999999998</v>
      </c>
      <c r="I362" s="252"/>
      <c r="J362" s="248"/>
      <c r="K362" s="248"/>
      <c r="L362" s="253"/>
      <c r="M362" s="254"/>
      <c r="N362" s="255"/>
      <c r="O362" s="255"/>
      <c r="P362" s="255"/>
      <c r="Q362" s="255"/>
      <c r="R362" s="255"/>
      <c r="S362" s="255"/>
      <c r="T362" s="256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7" t="s">
        <v>150</v>
      </c>
      <c r="AU362" s="257" t="s">
        <v>157</v>
      </c>
      <c r="AV362" s="14" t="s">
        <v>91</v>
      </c>
      <c r="AW362" s="14" t="s">
        <v>36</v>
      </c>
      <c r="AX362" s="14" t="s">
        <v>81</v>
      </c>
      <c r="AY362" s="257" t="s">
        <v>139</v>
      </c>
    </row>
    <row r="363" s="16" customFormat="1">
      <c r="A363" s="16"/>
      <c r="B363" s="269"/>
      <c r="C363" s="270"/>
      <c r="D363" s="232" t="s">
        <v>150</v>
      </c>
      <c r="E363" s="271" t="s">
        <v>1</v>
      </c>
      <c r="F363" s="272" t="s">
        <v>172</v>
      </c>
      <c r="G363" s="270"/>
      <c r="H363" s="273">
        <v>7.1749999999999998</v>
      </c>
      <c r="I363" s="274"/>
      <c r="J363" s="270"/>
      <c r="K363" s="270"/>
      <c r="L363" s="275"/>
      <c r="M363" s="276"/>
      <c r="N363" s="277"/>
      <c r="O363" s="277"/>
      <c r="P363" s="277"/>
      <c r="Q363" s="277"/>
      <c r="R363" s="277"/>
      <c r="S363" s="277"/>
      <c r="T363" s="278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T363" s="279" t="s">
        <v>150</v>
      </c>
      <c r="AU363" s="279" t="s">
        <v>157</v>
      </c>
      <c r="AV363" s="16" t="s">
        <v>146</v>
      </c>
      <c r="AW363" s="16" t="s">
        <v>36</v>
      </c>
      <c r="AX363" s="16" t="s">
        <v>89</v>
      </c>
      <c r="AY363" s="279" t="s">
        <v>139</v>
      </c>
    </row>
    <row r="364" s="2" customFormat="1" ht="24.15" customHeight="1">
      <c r="A364" s="39"/>
      <c r="B364" s="40"/>
      <c r="C364" s="219" t="s">
        <v>397</v>
      </c>
      <c r="D364" s="219" t="s">
        <v>141</v>
      </c>
      <c r="E364" s="220" t="s">
        <v>398</v>
      </c>
      <c r="F364" s="221" t="s">
        <v>399</v>
      </c>
      <c r="G364" s="222" t="s">
        <v>291</v>
      </c>
      <c r="H364" s="223">
        <v>71.75</v>
      </c>
      <c r="I364" s="224"/>
      <c r="J364" s="225">
        <f>ROUND(I364*H364,2)</f>
        <v>0</v>
      </c>
      <c r="K364" s="221" t="s">
        <v>145</v>
      </c>
      <c r="L364" s="45"/>
      <c r="M364" s="226" t="s">
        <v>1</v>
      </c>
      <c r="N364" s="227" t="s">
        <v>46</v>
      </c>
      <c r="O364" s="92"/>
      <c r="P364" s="228">
        <f>O364*H364</f>
        <v>0</v>
      </c>
      <c r="Q364" s="228">
        <v>0</v>
      </c>
      <c r="R364" s="228">
        <f>Q364*H364</f>
        <v>0</v>
      </c>
      <c r="S364" s="228">
        <v>0</v>
      </c>
      <c r="T364" s="229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30" t="s">
        <v>146</v>
      </c>
      <c r="AT364" s="230" t="s">
        <v>141</v>
      </c>
      <c r="AU364" s="230" t="s">
        <v>157</v>
      </c>
      <c r="AY364" s="18" t="s">
        <v>139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8" t="s">
        <v>89</v>
      </c>
      <c r="BK364" s="231">
        <f>ROUND(I364*H364,2)</f>
        <v>0</v>
      </c>
      <c r="BL364" s="18" t="s">
        <v>146</v>
      </c>
      <c r="BM364" s="230" t="s">
        <v>400</v>
      </c>
    </row>
    <row r="365" s="13" customFormat="1">
      <c r="A365" s="13"/>
      <c r="B365" s="237"/>
      <c r="C365" s="238"/>
      <c r="D365" s="232" t="s">
        <v>150</v>
      </c>
      <c r="E365" s="239" t="s">
        <v>1</v>
      </c>
      <c r="F365" s="240" t="s">
        <v>385</v>
      </c>
      <c r="G365" s="238"/>
      <c r="H365" s="239" t="s">
        <v>1</v>
      </c>
      <c r="I365" s="241"/>
      <c r="J365" s="238"/>
      <c r="K365" s="238"/>
      <c r="L365" s="242"/>
      <c r="M365" s="243"/>
      <c r="N365" s="244"/>
      <c r="O365" s="244"/>
      <c r="P365" s="244"/>
      <c r="Q365" s="244"/>
      <c r="R365" s="244"/>
      <c r="S365" s="244"/>
      <c r="T365" s="24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6" t="s">
        <v>150</v>
      </c>
      <c r="AU365" s="246" t="s">
        <v>157</v>
      </c>
      <c r="AV365" s="13" t="s">
        <v>89</v>
      </c>
      <c r="AW365" s="13" t="s">
        <v>36</v>
      </c>
      <c r="AX365" s="13" t="s">
        <v>81</v>
      </c>
      <c r="AY365" s="246" t="s">
        <v>139</v>
      </c>
    </row>
    <row r="366" s="14" customFormat="1">
      <c r="A366" s="14"/>
      <c r="B366" s="247"/>
      <c r="C366" s="248"/>
      <c r="D366" s="232" t="s">
        <v>150</v>
      </c>
      <c r="E366" s="249" t="s">
        <v>1</v>
      </c>
      <c r="F366" s="250" t="s">
        <v>401</v>
      </c>
      <c r="G366" s="248"/>
      <c r="H366" s="251">
        <v>71.75</v>
      </c>
      <c r="I366" s="252"/>
      <c r="J366" s="248"/>
      <c r="K366" s="248"/>
      <c r="L366" s="253"/>
      <c r="M366" s="254"/>
      <c r="N366" s="255"/>
      <c r="O366" s="255"/>
      <c r="P366" s="255"/>
      <c r="Q366" s="255"/>
      <c r="R366" s="255"/>
      <c r="S366" s="255"/>
      <c r="T366" s="256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7" t="s">
        <v>150</v>
      </c>
      <c r="AU366" s="257" t="s">
        <v>157</v>
      </c>
      <c r="AV366" s="14" t="s">
        <v>91</v>
      </c>
      <c r="AW366" s="14" t="s">
        <v>36</v>
      </c>
      <c r="AX366" s="14" t="s">
        <v>81</v>
      </c>
      <c r="AY366" s="257" t="s">
        <v>139</v>
      </c>
    </row>
    <row r="367" s="16" customFormat="1">
      <c r="A367" s="16"/>
      <c r="B367" s="269"/>
      <c r="C367" s="270"/>
      <c r="D367" s="232" t="s">
        <v>150</v>
      </c>
      <c r="E367" s="271" t="s">
        <v>1</v>
      </c>
      <c r="F367" s="272" t="s">
        <v>172</v>
      </c>
      <c r="G367" s="270"/>
      <c r="H367" s="273">
        <v>71.75</v>
      </c>
      <c r="I367" s="274"/>
      <c r="J367" s="270"/>
      <c r="K367" s="270"/>
      <c r="L367" s="275"/>
      <c r="M367" s="276"/>
      <c r="N367" s="277"/>
      <c r="O367" s="277"/>
      <c r="P367" s="277"/>
      <c r="Q367" s="277"/>
      <c r="R367" s="277"/>
      <c r="S367" s="277"/>
      <c r="T367" s="278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T367" s="279" t="s">
        <v>150</v>
      </c>
      <c r="AU367" s="279" t="s">
        <v>157</v>
      </c>
      <c r="AV367" s="16" t="s">
        <v>146</v>
      </c>
      <c r="AW367" s="16" t="s">
        <v>36</v>
      </c>
      <c r="AX367" s="16" t="s">
        <v>89</v>
      </c>
      <c r="AY367" s="279" t="s">
        <v>139</v>
      </c>
    </row>
    <row r="368" s="2" customFormat="1" ht="37.8" customHeight="1">
      <c r="A368" s="39"/>
      <c r="B368" s="40"/>
      <c r="C368" s="219" t="s">
        <v>402</v>
      </c>
      <c r="D368" s="219" t="s">
        <v>141</v>
      </c>
      <c r="E368" s="220" t="s">
        <v>403</v>
      </c>
      <c r="F368" s="221" t="s">
        <v>404</v>
      </c>
      <c r="G368" s="222" t="s">
        <v>291</v>
      </c>
      <c r="H368" s="223">
        <v>7.1749999999999998</v>
      </c>
      <c r="I368" s="224"/>
      <c r="J368" s="225">
        <f>ROUND(I368*H368,2)</f>
        <v>0</v>
      </c>
      <c r="K368" s="221" t="s">
        <v>145</v>
      </c>
      <c r="L368" s="45"/>
      <c r="M368" s="226" t="s">
        <v>1</v>
      </c>
      <c r="N368" s="227" t="s">
        <v>46</v>
      </c>
      <c r="O368" s="92"/>
      <c r="P368" s="228">
        <f>O368*H368</f>
        <v>0</v>
      </c>
      <c r="Q368" s="228">
        <v>0</v>
      </c>
      <c r="R368" s="228">
        <f>Q368*H368</f>
        <v>0</v>
      </c>
      <c r="S368" s="228">
        <v>0</v>
      </c>
      <c r="T368" s="229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30" t="s">
        <v>146</v>
      </c>
      <c r="AT368" s="230" t="s">
        <v>141</v>
      </c>
      <c r="AU368" s="230" t="s">
        <v>157</v>
      </c>
      <c r="AY368" s="18" t="s">
        <v>139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8" t="s">
        <v>89</v>
      </c>
      <c r="BK368" s="231">
        <f>ROUND(I368*H368,2)</f>
        <v>0</v>
      </c>
      <c r="BL368" s="18" t="s">
        <v>146</v>
      </c>
      <c r="BM368" s="230" t="s">
        <v>405</v>
      </c>
    </row>
    <row r="369" s="13" customFormat="1">
      <c r="A369" s="13"/>
      <c r="B369" s="237"/>
      <c r="C369" s="238"/>
      <c r="D369" s="232" t="s">
        <v>150</v>
      </c>
      <c r="E369" s="239" t="s">
        <v>1</v>
      </c>
      <c r="F369" s="240" t="s">
        <v>372</v>
      </c>
      <c r="G369" s="238"/>
      <c r="H369" s="239" t="s">
        <v>1</v>
      </c>
      <c r="I369" s="241"/>
      <c r="J369" s="238"/>
      <c r="K369" s="238"/>
      <c r="L369" s="242"/>
      <c r="M369" s="243"/>
      <c r="N369" s="244"/>
      <c r="O369" s="244"/>
      <c r="P369" s="244"/>
      <c r="Q369" s="244"/>
      <c r="R369" s="244"/>
      <c r="S369" s="244"/>
      <c r="T369" s="245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6" t="s">
        <v>150</v>
      </c>
      <c r="AU369" s="246" t="s">
        <v>157</v>
      </c>
      <c r="AV369" s="13" t="s">
        <v>89</v>
      </c>
      <c r="AW369" s="13" t="s">
        <v>36</v>
      </c>
      <c r="AX369" s="13" t="s">
        <v>81</v>
      </c>
      <c r="AY369" s="246" t="s">
        <v>139</v>
      </c>
    </row>
    <row r="370" s="14" customFormat="1">
      <c r="A370" s="14"/>
      <c r="B370" s="247"/>
      <c r="C370" s="248"/>
      <c r="D370" s="232" t="s">
        <v>150</v>
      </c>
      <c r="E370" s="249" t="s">
        <v>1</v>
      </c>
      <c r="F370" s="250" t="s">
        <v>396</v>
      </c>
      <c r="G370" s="248"/>
      <c r="H370" s="251">
        <v>7.1749999999999998</v>
      </c>
      <c r="I370" s="252"/>
      <c r="J370" s="248"/>
      <c r="K370" s="248"/>
      <c r="L370" s="253"/>
      <c r="M370" s="254"/>
      <c r="N370" s="255"/>
      <c r="O370" s="255"/>
      <c r="P370" s="255"/>
      <c r="Q370" s="255"/>
      <c r="R370" s="255"/>
      <c r="S370" s="255"/>
      <c r="T370" s="256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7" t="s">
        <v>150</v>
      </c>
      <c r="AU370" s="257" t="s">
        <v>157</v>
      </c>
      <c r="AV370" s="14" t="s">
        <v>91</v>
      </c>
      <c r="AW370" s="14" t="s">
        <v>36</v>
      </c>
      <c r="AX370" s="14" t="s">
        <v>81</v>
      </c>
      <c r="AY370" s="257" t="s">
        <v>139</v>
      </c>
    </row>
    <row r="371" s="16" customFormat="1">
      <c r="A371" s="16"/>
      <c r="B371" s="269"/>
      <c r="C371" s="270"/>
      <c r="D371" s="232" t="s">
        <v>150</v>
      </c>
      <c r="E371" s="271" t="s">
        <v>1</v>
      </c>
      <c r="F371" s="272" t="s">
        <v>172</v>
      </c>
      <c r="G371" s="270"/>
      <c r="H371" s="273">
        <v>7.1749999999999998</v>
      </c>
      <c r="I371" s="274"/>
      <c r="J371" s="270"/>
      <c r="K371" s="270"/>
      <c r="L371" s="275"/>
      <c r="M371" s="276"/>
      <c r="N371" s="277"/>
      <c r="O371" s="277"/>
      <c r="P371" s="277"/>
      <c r="Q371" s="277"/>
      <c r="R371" s="277"/>
      <c r="S371" s="277"/>
      <c r="T371" s="278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T371" s="279" t="s">
        <v>150</v>
      </c>
      <c r="AU371" s="279" t="s">
        <v>157</v>
      </c>
      <c r="AV371" s="16" t="s">
        <v>146</v>
      </c>
      <c r="AW371" s="16" t="s">
        <v>36</v>
      </c>
      <c r="AX371" s="16" t="s">
        <v>89</v>
      </c>
      <c r="AY371" s="279" t="s">
        <v>139</v>
      </c>
    </row>
    <row r="372" s="12" customFormat="1" ht="20.88" customHeight="1">
      <c r="A372" s="12"/>
      <c r="B372" s="203"/>
      <c r="C372" s="204"/>
      <c r="D372" s="205" t="s">
        <v>80</v>
      </c>
      <c r="E372" s="217" t="s">
        <v>406</v>
      </c>
      <c r="F372" s="217" t="s">
        <v>407</v>
      </c>
      <c r="G372" s="204"/>
      <c r="H372" s="204"/>
      <c r="I372" s="207"/>
      <c r="J372" s="218">
        <f>BK372</f>
        <v>0</v>
      </c>
      <c r="K372" s="204"/>
      <c r="L372" s="209"/>
      <c r="M372" s="210"/>
      <c r="N372" s="211"/>
      <c r="O372" s="211"/>
      <c r="P372" s="212">
        <f>SUM(P373:P421)</f>
        <v>0</v>
      </c>
      <c r="Q372" s="211"/>
      <c r="R372" s="212">
        <f>SUM(R373:R421)</f>
        <v>0</v>
      </c>
      <c r="S372" s="211"/>
      <c r="T372" s="213">
        <f>SUM(T373:T421)</f>
        <v>157.58094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214" t="s">
        <v>89</v>
      </c>
      <c r="AT372" s="215" t="s">
        <v>80</v>
      </c>
      <c r="AU372" s="215" t="s">
        <v>91</v>
      </c>
      <c r="AY372" s="214" t="s">
        <v>139</v>
      </c>
      <c r="BK372" s="216">
        <f>SUM(BK373:BK421)</f>
        <v>0</v>
      </c>
    </row>
    <row r="373" s="2" customFormat="1" ht="24.15" customHeight="1">
      <c r="A373" s="39"/>
      <c r="B373" s="40"/>
      <c r="C373" s="219" t="s">
        <v>408</v>
      </c>
      <c r="D373" s="219" t="s">
        <v>141</v>
      </c>
      <c r="E373" s="220" t="s">
        <v>409</v>
      </c>
      <c r="F373" s="221" t="s">
        <v>410</v>
      </c>
      <c r="G373" s="222" t="s">
        <v>196</v>
      </c>
      <c r="H373" s="223">
        <v>716.27700000000004</v>
      </c>
      <c r="I373" s="224"/>
      <c r="J373" s="225">
        <f>ROUND(I373*H373,2)</f>
        <v>0</v>
      </c>
      <c r="K373" s="221" t="s">
        <v>145</v>
      </c>
      <c r="L373" s="45"/>
      <c r="M373" s="226" t="s">
        <v>1</v>
      </c>
      <c r="N373" s="227" t="s">
        <v>46</v>
      </c>
      <c r="O373" s="92"/>
      <c r="P373" s="228">
        <f>O373*H373</f>
        <v>0</v>
      </c>
      <c r="Q373" s="228">
        <v>0</v>
      </c>
      <c r="R373" s="228">
        <f>Q373*H373</f>
        <v>0</v>
      </c>
      <c r="S373" s="228">
        <v>0.22</v>
      </c>
      <c r="T373" s="229">
        <f>S373*H373</f>
        <v>157.58094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30" t="s">
        <v>146</v>
      </c>
      <c r="AT373" s="230" t="s">
        <v>141</v>
      </c>
      <c r="AU373" s="230" t="s">
        <v>157</v>
      </c>
      <c r="AY373" s="18" t="s">
        <v>139</v>
      </c>
      <c r="BE373" s="231">
        <f>IF(N373="základní",J373,0)</f>
        <v>0</v>
      </c>
      <c r="BF373" s="231">
        <f>IF(N373="snížená",J373,0)</f>
        <v>0</v>
      </c>
      <c r="BG373" s="231">
        <f>IF(N373="zákl. přenesená",J373,0)</f>
        <v>0</v>
      </c>
      <c r="BH373" s="231">
        <f>IF(N373="sníž. přenesená",J373,0)</f>
        <v>0</v>
      </c>
      <c r="BI373" s="231">
        <f>IF(N373="nulová",J373,0)</f>
        <v>0</v>
      </c>
      <c r="BJ373" s="18" t="s">
        <v>89</v>
      </c>
      <c r="BK373" s="231">
        <f>ROUND(I373*H373,2)</f>
        <v>0</v>
      </c>
      <c r="BL373" s="18" t="s">
        <v>146</v>
      </c>
      <c r="BM373" s="230" t="s">
        <v>411</v>
      </c>
    </row>
    <row r="374" s="13" customFormat="1">
      <c r="A374" s="13"/>
      <c r="B374" s="237"/>
      <c r="C374" s="238"/>
      <c r="D374" s="232" t="s">
        <v>150</v>
      </c>
      <c r="E374" s="239" t="s">
        <v>1</v>
      </c>
      <c r="F374" s="240" t="s">
        <v>237</v>
      </c>
      <c r="G374" s="238"/>
      <c r="H374" s="239" t="s">
        <v>1</v>
      </c>
      <c r="I374" s="241"/>
      <c r="J374" s="238"/>
      <c r="K374" s="238"/>
      <c r="L374" s="242"/>
      <c r="M374" s="243"/>
      <c r="N374" s="244"/>
      <c r="O374" s="244"/>
      <c r="P374" s="244"/>
      <c r="Q374" s="244"/>
      <c r="R374" s="244"/>
      <c r="S374" s="244"/>
      <c r="T374" s="245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6" t="s">
        <v>150</v>
      </c>
      <c r="AU374" s="246" t="s">
        <v>157</v>
      </c>
      <c r="AV374" s="13" t="s">
        <v>89</v>
      </c>
      <c r="AW374" s="13" t="s">
        <v>36</v>
      </c>
      <c r="AX374" s="13" t="s">
        <v>81</v>
      </c>
      <c r="AY374" s="246" t="s">
        <v>139</v>
      </c>
    </row>
    <row r="375" s="13" customFormat="1">
      <c r="A375" s="13"/>
      <c r="B375" s="237"/>
      <c r="C375" s="238"/>
      <c r="D375" s="232" t="s">
        <v>150</v>
      </c>
      <c r="E375" s="239" t="s">
        <v>1</v>
      </c>
      <c r="F375" s="240" t="s">
        <v>412</v>
      </c>
      <c r="G375" s="238"/>
      <c r="H375" s="239" t="s">
        <v>1</v>
      </c>
      <c r="I375" s="241"/>
      <c r="J375" s="238"/>
      <c r="K375" s="238"/>
      <c r="L375" s="242"/>
      <c r="M375" s="243"/>
      <c r="N375" s="244"/>
      <c r="O375" s="244"/>
      <c r="P375" s="244"/>
      <c r="Q375" s="244"/>
      <c r="R375" s="244"/>
      <c r="S375" s="244"/>
      <c r="T375" s="245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6" t="s">
        <v>150</v>
      </c>
      <c r="AU375" s="246" t="s">
        <v>157</v>
      </c>
      <c r="AV375" s="13" t="s">
        <v>89</v>
      </c>
      <c r="AW375" s="13" t="s">
        <v>36</v>
      </c>
      <c r="AX375" s="13" t="s">
        <v>81</v>
      </c>
      <c r="AY375" s="246" t="s">
        <v>139</v>
      </c>
    </row>
    <row r="376" s="14" customFormat="1">
      <c r="A376" s="14"/>
      <c r="B376" s="247"/>
      <c r="C376" s="248"/>
      <c r="D376" s="232" t="s">
        <v>150</v>
      </c>
      <c r="E376" s="249" t="s">
        <v>1</v>
      </c>
      <c r="F376" s="250" t="s">
        <v>355</v>
      </c>
      <c r="G376" s="248"/>
      <c r="H376" s="251">
        <v>79.596000000000004</v>
      </c>
      <c r="I376" s="252"/>
      <c r="J376" s="248"/>
      <c r="K376" s="248"/>
      <c r="L376" s="253"/>
      <c r="M376" s="254"/>
      <c r="N376" s="255"/>
      <c r="O376" s="255"/>
      <c r="P376" s="255"/>
      <c r="Q376" s="255"/>
      <c r="R376" s="255"/>
      <c r="S376" s="255"/>
      <c r="T376" s="256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7" t="s">
        <v>150</v>
      </c>
      <c r="AU376" s="257" t="s">
        <v>157</v>
      </c>
      <c r="AV376" s="14" t="s">
        <v>91</v>
      </c>
      <c r="AW376" s="14" t="s">
        <v>36</v>
      </c>
      <c r="AX376" s="14" t="s">
        <v>81</v>
      </c>
      <c r="AY376" s="257" t="s">
        <v>139</v>
      </c>
    </row>
    <row r="377" s="14" customFormat="1">
      <c r="A377" s="14"/>
      <c r="B377" s="247"/>
      <c r="C377" s="248"/>
      <c r="D377" s="232" t="s">
        <v>150</v>
      </c>
      <c r="E377" s="249" t="s">
        <v>1</v>
      </c>
      <c r="F377" s="250" t="s">
        <v>200</v>
      </c>
      <c r="G377" s="248"/>
      <c r="H377" s="251">
        <v>2.5249999999999999</v>
      </c>
      <c r="I377" s="252"/>
      <c r="J377" s="248"/>
      <c r="K377" s="248"/>
      <c r="L377" s="253"/>
      <c r="M377" s="254"/>
      <c r="N377" s="255"/>
      <c r="O377" s="255"/>
      <c r="P377" s="255"/>
      <c r="Q377" s="255"/>
      <c r="R377" s="255"/>
      <c r="S377" s="255"/>
      <c r="T377" s="256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7" t="s">
        <v>150</v>
      </c>
      <c r="AU377" s="257" t="s">
        <v>157</v>
      </c>
      <c r="AV377" s="14" t="s">
        <v>91</v>
      </c>
      <c r="AW377" s="14" t="s">
        <v>36</v>
      </c>
      <c r="AX377" s="14" t="s">
        <v>81</v>
      </c>
      <c r="AY377" s="257" t="s">
        <v>139</v>
      </c>
    </row>
    <row r="378" s="14" customFormat="1">
      <c r="A378" s="14"/>
      <c r="B378" s="247"/>
      <c r="C378" s="248"/>
      <c r="D378" s="232" t="s">
        <v>150</v>
      </c>
      <c r="E378" s="249" t="s">
        <v>1</v>
      </c>
      <c r="F378" s="250" t="s">
        <v>356</v>
      </c>
      <c r="G378" s="248"/>
      <c r="H378" s="251">
        <v>47.560000000000002</v>
      </c>
      <c r="I378" s="252"/>
      <c r="J378" s="248"/>
      <c r="K378" s="248"/>
      <c r="L378" s="253"/>
      <c r="M378" s="254"/>
      <c r="N378" s="255"/>
      <c r="O378" s="255"/>
      <c r="P378" s="255"/>
      <c r="Q378" s="255"/>
      <c r="R378" s="255"/>
      <c r="S378" s="255"/>
      <c r="T378" s="256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7" t="s">
        <v>150</v>
      </c>
      <c r="AU378" s="257" t="s">
        <v>157</v>
      </c>
      <c r="AV378" s="14" t="s">
        <v>91</v>
      </c>
      <c r="AW378" s="14" t="s">
        <v>36</v>
      </c>
      <c r="AX378" s="14" t="s">
        <v>81</v>
      </c>
      <c r="AY378" s="257" t="s">
        <v>139</v>
      </c>
    </row>
    <row r="379" s="14" customFormat="1">
      <c r="A379" s="14"/>
      <c r="B379" s="247"/>
      <c r="C379" s="248"/>
      <c r="D379" s="232" t="s">
        <v>150</v>
      </c>
      <c r="E379" s="249" t="s">
        <v>1</v>
      </c>
      <c r="F379" s="250" t="s">
        <v>357</v>
      </c>
      <c r="G379" s="248"/>
      <c r="H379" s="251">
        <v>3.3500000000000001</v>
      </c>
      <c r="I379" s="252"/>
      <c r="J379" s="248"/>
      <c r="K379" s="248"/>
      <c r="L379" s="253"/>
      <c r="M379" s="254"/>
      <c r="N379" s="255"/>
      <c r="O379" s="255"/>
      <c r="P379" s="255"/>
      <c r="Q379" s="255"/>
      <c r="R379" s="255"/>
      <c r="S379" s="255"/>
      <c r="T379" s="256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7" t="s">
        <v>150</v>
      </c>
      <c r="AU379" s="257" t="s">
        <v>157</v>
      </c>
      <c r="AV379" s="14" t="s">
        <v>91</v>
      </c>
      <c r="AW379" s="14" t="s">
        <v>36</v>
      </c>
      <c r="AX379" s="14" t="s">
        <v>81</v>
      </c>
      <c r="AY379" s="257" t="s">
        <v>139</v>
      </c>
    </row>
    <row r="380" s="15" customFormat="1">
      <c r="A380" s="15"/>
      <c r="B380" s="258"/>
      <c r="C380" s="259"/>
      <c r="D380" s="232" t="s">
        <v>150</v>
      </c>
      <c r="E380" s="260" t="s">
        <v>1</v>
      </c>
      <c r="F380" s="261" t="s">
        <v>156</v>
      </c>
      <c r="G380" s="259"/>
      <c r="H380" s="262">
        <v>133.03100000000001</v>
      </c>
      <c r="I380" s="263"/>
      <c r="J380" s="259"/>
      <c r="K380" s="259"/>
      <c r="L380" s="264"/>
      <c r="M380" s="265"/>
      <c r="N380" s="266"/>
      <c r="O380" s="266"/>
      <c r="P380" s="266"/>
      <c r="Q380" s="266"/>
      <c r="R380" s="266"/>
      <c r="S380" s="266"/>
      <c r="T380" s="267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68" t="s">
        <v>150</v>
      </c>
      <c r="AU380" s="268" t="s">
        <v>157</v>
      </c>
      <c r="AV380" s="15" t="s">
        <v>157</v>
      </c>
      <c r="AW380" s="15" t="s">
        <v>36</v>
      </c>
      <c r="AX380" s="15" t="s">
        <v>81</v>
      </c>
      <c r="AY380" s="268" t="s">
        <v>139</v>
      </c>
    </row>
    <row r="381" s="13" customFormat="1">
      <c r="A381" s="13"/>
      <c r="B381" s="237"/>
      <c r="C381" s="238"/>
      <c r="D381" s="232" t="s">
        <v>150</v>
      </c>
      <c r="E381" s="239" t="s">
        <v>1</v>
      </c>
      <c r="F381" s="240" t="s">
        <v>413</v>
      </c>
      <c r="G381" s="238"/>
      <c r="H381" s="239" t="s">
        <v>1</v>
      </c>
      <c r="I381" s="241"/>
      <c r="J381" s="238"/>
      <c r="K381" s="238"/>
      <c r="L381" s="242"/>
      <c r="M381" s="243"/>
      <c r="N381" s="244"/>
      <c r="O381" s="244"/>
      <c r="P381" s="244"/>
      <c r="Q381" s="244"/>
      <c r="R381" s="244"/>
      <c r="S381" s="244"/>
      <c r="T381" s="245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6" t="s">
        <v>150</v>
      </c>
      <c r="AU381" s="246" t="s">
        <v>157</v>
      </c>
      <c r="AV381" s="13" t="s">
        <v>89</v>
      </c>
      <c r="AW381" s="13" t="s">
        <v>36</v>
      </c>
      <c r="AX381" s="13" t="s">
        <v>81</v>
      </c>
      <c r="AY381" s="246" t="s">
        <v>139</v>
      </c>
    </row>
    <row r="382" s="14" customFormat="1">
      <c r="A382" s="14"/>
      <c r="B382" s="247"/>
      <c r="C382" s="248"/>
      <c r="D382" s="232" t="s">
        <v>150</v>
      </c>
      <c r="E382" s="249" t="s">
        <v>1</v>
      </c>
      <c r="F382" s="250" t="s">
        <v>355</v>
      </c>
      <c r="G382" s="248"/>
      <c r="H382" s="251">
        <v>79.596000000000004</v>
      </c>
      <c r="I382" s="252"/>
      <c r="J382" s="248"/>
      <c r="K382" s="248"/>
      <c r="L382" s="253"/>
      <c r="M382" s="254"/>
      <c r="N382" s="255"/>
      <c r="O382" s="255"/>
      <c r="P382" s="255"/>
      <c r="Q382" s="255"/>
      <c r="R382" s="255"/>
      <c r="S382" s="255"/>
      <c r="T382" s="256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7" t="s">
        <v>150</v>
      </c>
      <c r="AU382" s="257" t="s">
        <v>157</v>
      </c>
      <c r="AV382" s="14" t="s">
        <v>91</v>
      </c>
      <c r="AW382" s="14" t="s">
        <v>36</v>
      </c>
      <c r="AX382" s="14" t="s">
        <v>81</v>
      </c>
      <c r="AY382" s="257" t="s">
        <v>139</v>
      </c>
    </row>
    <row r="383" s="14" customFormat="1">
      <c r="A383" s="14"/>
      <c r="B383" s="247"/>
      <c r="C383" s="248"/>
      <c r="D383" s="232" t="s">
        <v>150</v>
      </c>
      <c r="E383" s="249" t="s">
        <v>1</v>
      </c>
      <c r="F383" s="250" t="s">
        <v>200</v>
      </c>
      <c r="G383" s="248"/>
      <c r="H383" s="251">
        <v>2.5249999999999999</v>
      </c>
      <c r="I383" s="252"/>
      <c r="J383" s="248"/>
      <c r="K383" s="248"/>
      <c r="L383" s="253"/>
      <c r="M383" s="254"/>
      <c r="N383" s="255"/>
      <c r="O383" s="255"/>
      <c r="P383" s="255"/>
      <c r="Q383" s="255"/>
      <c r="R383" s="255"/>
      <c r="S383" s="255"/>
      <c r="T383" s="256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7" t="s">
        <v>150</v>
      </c>
      <c r="AU383" s="257" t="s">
        <v>157</v>
      </c>
      <c r="AV383" s="14" t="s">
        <v>91</v>
      </c>
      <c r="AW383" s="14" t="s">
        <v>36</v>
      </c>
      <c r="AX383" s="14" t="s">
        <v>81</v>
      </c>
      <c r="AY383" s="257" t="s">
        <v>139</v>
      </c>
    </row>
    <row r="384" s="14" customFormat="1">
      <c r="A384" s="14"/>
      <c r="B384" s="247"/>
      <c r="C384" s="248"/>
      <c r="D384" s="232" t="s">
        <v>150</v>
      </c>
      <c r="E384" s="249" t="s">
        <v>1</v>
      </c>
      <c r="F384" s="250" t="s">
        <v>356</v>
      </c>
      <c r="G384" s="248"/>
      <c r="H384" s="251">
        <v>47.560000000000002</v>
      </c>
      <c r="I384" s="252"/>
      <c r="J384" s="248"/>
      <c r="K384" s="248"/>
      <c r="L384" s="253"/>
      <c r="M384" s="254"/>
      <c r="N384" s="255"/>
      <c r="O384" s="255"/>
      <c r="P384" s="255"/>
      <c r="Q384" s="255"/>
      <c r="R384" s="255"/>
      <c r="S384" s="255"/>
      <c r="T384" s="256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7" t="s">
        <v>150</v>
      </c>
      <c r="AU384" s="257" t="s">
        <v>157</v>
      </c>
      <c r="AV384" s="14" t="s">
        <v>91</v>
      </c>
      <c r="AW384" s="14" t="s">
        <v>36</v>
      </c>
      <c r="AX384" s="14" t="s">
        <v>81</v>
      </c>
      <c r="AY384" s="257" t="s">
        <v>139</v>
      </c>
    </row>
    <row r="385" s="14" customFormat="1">
      <c r="A385" s="14"/>
      <c r="B385" s="247"/>
      <c r="C385" s="248"/>
      <c r="D385" s="232" t="s">
        <v>150</v>
      </c>
      <c r="E385" s="249" t="s">
        <v>1</v>
      </c>
      <c r="F385" s="250" t="s">
        <v>357</v>
      </c>
      <c r="G385" s="248"/>
      <c r="H385" s="251">
        <v>3.3500000000000001</v>
      </c>
      <c r="I385" s="252"/>
      <c r="J385" s="248"/>
      <c r="K385" s="248"/>
      <c r="L385" s="253"/>
      <c r="M385" s="254"/>
      <c r="N385" s="255"/>
      <c r="O385" s="255"/>
      <c r="P385" s="255"/>
      <c r="Q385" s="255"/>
      <c r="R385" s="255"/>
      <c r="S385" s="255"/>
      <c r="T385" s="256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7" t="s">
        <v>150</v>
      </c>
      <c r="AU385" s="257" t="s">
        <v>157</v>
      </c>
      <c r="AV385" s="14" t="s">
        <v>91</v>
      </c>
      <c r="AW385" s="14" t="s">
        <v>36</v>
      </c>
      <c r="AX385" s="14" t="s">
        <v>81</v>
      </c>
      <c r="AY385" s="257" t="s">
        <v>139</v>
      </c>
    </row>
    <row r="386" s="15" customFormat="1">
      <c r="A386" s="15"/>
      <c r="B386" s="258"/>
      <c r="C386" s="259"/>
      <c r="D386" s="232" t="s">
        <v>150</v>
      </c>
      <c r="E386" s="260" t="s">
        <v>1</v>
      </c>
      <c r="F386" s="261" t="s">
        <v>156</v>
      </c>
      <c r="G386" s="259"/>
      <c r="H386" s="262">
        <v>133.03100000000001</v>
      </c>
      <c r="I386" s="263"/>
      <c r="J386" s="259"/>
      <c r="K386" s="259"/>
      <c r="L386" s="264"/>
      <c r="M386" s="265"/>
      <c r="N386" s="266"/>
      <c r="O386" s="266"/>
      <c r="P386" s="266"/>
      <c r="Q386" s="266"/>
      <c r="R386" s="266"/>
      <c r="S386" s="266"/>
      <c r="T386" s="267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68" t="s">
        <v>150</v>
      </c>
      <c r="AU386" s="268" t="s">
        <v>157</v>
      </c>
      <c r="AV386" s="15" t="s">
        <v>157</v>
      </c>
      <c r="AW386" s="15" t="s">
        <v>36</v>
      </c>
      <c r="AX386" s="15" t="s">
        <v>81</v>
      </c>
      <c r="AY386" s="268" t="s">
        <v>139</v>
      </c>
    </row>
    <row r="387" s="13" customFormat="1">
      <c r="A387" s="13"/>
      <c r="B387" s="237"/>
      <c r="C387" s="238"/>
      <c r="D387" s="232" t="s">
        <v>150</v>
      </c>
      <c r="E387" s="239" t="s">
        <v>1</v>
      </c>
      <c r="F387" s="240" t="s">
        <v>414</v>
      </c>
      <c r="G387" s="238"/>
      <c r="H387" s="239" t="s">
        <v>1</v>
      </c>
      <c r="I387" s="241"/>
      <c r="J387" s="238"/>
      <c r="K387" s="238"/>
      <c r="L387" s="242"/>
      <c r="M387" s="243"/>
      <c r="N387" s="244"/>
      <c r="O387" s="244"/>
      <c r="P387" s="244"/>
      <c r="Q387" s="244"/>
      <c r="R387" s="244"/>
      <c r="S387" s="244"/>
      <c r="T387" s="245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6" t="s">
        <v>150</v>
      </c>
      <c r="AU387" s="246" t="s">
        <v>157</v>
      </c>
      <c r="AV387" s="13" t="s">
        <v>89</v>
      </c>
      <c r="AW387" s="13" t="s">
        <v>36</v>
      </c>
      <c r="AX387" s="13" t="s">
        <v>81</v>
      </c>
      <c r="AY387" s="246" t="s">
        <v>139</v>
      </c>
    </row>
    <row r="388" s="14" customFormat="1">
      <c r="A388" s="14"/>
      <c r="B388" s="247"/>
      <c r="C388" s="248"/>
      <c r="D388" s="232" t="s">
        <v>150</v>
      </c>
      <c r="E388" s="249" t="s">
        <v>1</v>
      </c>
      <c r="F388" s="250" t="s">
        <v>355</v>
      </c>
      <c r="G388" s="248"/>
      <c r="H388" s="251">
        <v>79.596000000000004</v>
      </c>
      <c r="I388" s="252"/>
      <c r="J388" s="248"/>
      <c r="K388" s="248"/>
      <c r="L388" s="253"/>
      <c r="M388" s="254"/>
      <c r="N388" s="255"/>
      <c r="O388" s="255"/>
      <c r="P388" s="255"/>
      <c r="Q388" s="255"/>
      <c r="R388" s="255"/>
      <c r="S388" s="255"/>
      <c r="T388" s="256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7" t="s">
        <v>150</v>
      </c>
      <c r="AU388" s="257" t="s">
        <v>157</v>
      </c>
      <c r="AV388" s="14" t="s">
        <v>91</v>
      </c>
      <c r="AW388" s="14" t="s">
        <v>36</v>
      </c>
      <c r="AX388" s="14" t="s">
        <v>81</v>
      </c>
      <c r="AY388" s="257" t="s">
        <v>139</v>
      </c>
    </row>
    <row r="389" s="14" customFormat="1">
      <c r="A389" s="14"/>
      <c r="B389" s="247"/>
      <c r="C389" s="248"/>
      <c r="D389" s="232" t="s">
        <v>150</v>
      </c>
      <c r="E389" s="249" t="s">
        <v>1</v>
      </c>
      <c r="F389" s="250" t="s">
        <v>200</v>
      </c>
      <c r="G389" s="248"/>
      <c r="H389" s="251">
        <v>2.5249999999999999</v>
      </c>
      <c r="I389" s="252"/>
      <c r="J389" s="248"/>
      <c r="K389" s="248"/>
      <c r="L389" s="253"/>
      <c r="M389" s="254"/>
      <c r="N389" s="255"/>
      <c r="O389" s="255"/>
      <c r="P389" s="255"/>
      <c r="Q389" s="255"/>
      <c r="R389" s="255"/>
      <c r="S389" s="255"/>
      <c r="T389" s="256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7" t="s">
        <v>150</v>
      </c>
      <c r="AU389" s="257" t="s">
        <v>157</v>
      </c>
      <c r="AV389" s="14" t="s">
        <v>91</v>
      </c>
      <c r="AW389" s="14" t="s">
        <v>36</v>
      </c>
      <c r="AX389" s="14" t="s">
        <v>81</v>
      </c>
      <c r="AY389" s="257" t="s">
        <v>139</v>
      </c>
    </row>
    <row r="390" s="14" customFormat="1">
      <c r="A390" s="14"/>
      <c r="B390" s="247"/>
      <c r="C390" s="248"/>
      <c r="D390" s="232" t="s">
        <v>150</v>
      </c>
      <c r="E390" s="249" t="s">
        <v>1</v>
      </c>
      <c r="F390" s="250" t="s">
        <v>356</v>
      </c>
      <c r="G390" s="248"/>
      <c r="H390" s="251">
        <v>47.560000000000002</v>
      </c>
      <c r="I390" s="252"/>
      <c r="J390" s="248"/>
      <c r="K390" s="248"/>
      <c r="L390" s="253"/>
      <c r="M390" s="254"/>
      <c r="N390" s="255"/>
      <c r="O390" s="255"/>
      <c r="P390" s="255"/>
      <c r="Q390" s="255"/>
      <c r="R390" s="255"/>
      <c r="S390" s="255"/>
      <c r="T390" s="256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7" t="s">
        <v>150</v>
      </c>
      <c r="AU390" s="257" t="s">
        <v>157</v>
      </c>
      <c r="AV390" s="14" t="s">
        <v>91</v>
      </c>
      <c r="AW390" s="14" t="s">
        <v>36</v>
      </c>
      <c r="AX390" s="14" t="s">
        <v>81</v>
      </c>
      <c r="AY390" s="257" t="s">
        <v>139</v>
      </c>
    </row>
    <row r="391" s="14" customFormat="1">
      <c r="A391" s="14"/>
      <c r="B391" s="247"/>
      <c r="C391" s="248"/>
      <c r="D391" s="232" t="s">
        <v>150</v>
      </c>
      <c r="E391" s="249" t="s">
        <v>1</v>
      </c>
      <c r="F391" s="250" t="s">
        <v>357</v>
      </c>
      <c r="G391" s="248"/>
      <c r="H391" s="251">
        <v>3.3500000000000001</v>
      </c>
      <c r="I391" s="252"/>
      <c r="J391" s="248"/>
      <c r="K391" s="248"/>
      <c r="L391" s="253"/>
      <c r="M391" s="254"/>
      <c r="N391" s="255"/>
      <c r="O391" s="255"/>
      <c r="P391" s="255"/>
      <c r="Q391" s="255"/>
      <c r="R391" s="255"/>
      <c r="S391" s="255"/>
      <c r="T391" s="256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7" t="s">
        <v>150</v>
      </c>
      <c r="AU391" s="257" t="s">
        <v>157</v>
      </c>
      <c r="AV391" s="14" t="s">
        <v>91</v>
      </c>
      <c r="AW391" s="14" t="s">
        <v>36</v>
      </c>
      <c r="AX391" s="14" t="s">
        <v>81</v>
      </c>
      <c r="AY391" s="257" t="s">
        <v>139</v>
      </c>
    </row>
    <row r="392" s="15" customFormat="1">
      <c r="A392" s="15"/>
      <c r="B392" s="258"/>
      <c r="C392" s="259"/>
      <c r="D392" s="232" t="s">
        <v>150</v>
      </c>
      <c r="E392" s="260" t="s">
        <v>1</v>
      </c>
      <c r="F392" s="261" t="s">
        <v>156</v>
      </c>
      <c r="G392" s="259"/>
      <c r="H392" s="262">
        <v>133.03100000000001</v>
      </c>
      <c r="I392" s="263"/>
      <c r="J392" s="259"/>
      <c r="K392" s="259"/>
      <c r="L392" s="264"/>
      <c r="M392" s="265"/>
      <c r="N392" s="266"/>
      <c r="O392" s="266"/>
      <c r="P392" s="266"/>
      <c r="Q392" s="266"/>
      <c r="R392" s="266"/>
      <c r="S392" s="266"/>
      <c r="T392" s="267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68" t="s">
        <v>150</v>
      </c>
      <c r="AU392" s="268" t="s">
        <v>157</v>
      </c>
      <c r="AV392" s="15" t="s">
        <v>157</v>
      </c>
      <c r="AW392" s="15" t="s">
        <v>36</v>
      </c>
      <c r="AX392" s="15" t="s">
        <v>81</v>
      </c>
      <c r="AY392" s="268" t="s">
        <v>139</v>
      </c>
    </row>
    <row r="393" s="13" customFormat="1">
      <c r="A393" s="13"/>
      <c r="B393" s="237"/>
      <c r="C393" s="238"/>
      <c r="D393" s="232" t="s">
        <v>150</v>
      </c>
      <c r="E393" s="239" t="s">
        <v>1</v>
      </c>
      <c r="F393" s="240" t="s">
        <v>415</v>
      </c>
      <c r="G393" s="238"/>
      <c r="H393" s="239" t="s">
        <v>1</v>
      </c>
      <c r="I393" s="241"/>
      <c r="J393" s="238"/>
      <c r="K393" s="238"/>
      <c r="L393" s="242"/>
      <c r="M393" s="243"/>
      <c r="N393" s="244"/>
      <c r="O393" s="244"/>
      <c r="P393" s="244"/>
      <c r="Q393" s="244"/>
      <c r="R393" s="244"/>
      <c r="S393" s="244"/>
      <c r="T393" s="245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6" t="s">
        <v>150</v>
      </c>
      <c r="AU393" s="246" t="s">
        <v>157</v>
      </c>
      <c r="AV393" s="13" t="s">
        <v>89</v>
      </c>
      <c r="AW393" s="13" t="s">
        <v>36</v>
      </c>
      <c r="AX393" s="13" t="s">
        <v>81</v>
      </c>
      <c r="AY393" s="246" t="s">
        <v>139</v>
      </c>
    </row>
    <row r="394" s="14" customFormat="1">
      <c r="A394" s="14"/>
      <c r="B394" s="247"/>
      <c r="C394" s="248"/>
      <c r="D394" s="232" t="s">
        <v>150</v>
      </c>
      <c r="E394" s="249" t="s">
        <v>1</v>
      </c>
      <c r="F394" s="250" t="s">
        <v>416</v>
      </c>
      <c r="G394" s="248"/>
      <c r="H394" s="251">
        <v>42.735999999999997</v>
      </c>
      <c r="I394" s="252"/>
      <c r="J394" s="248"/>
      <c r="K394" s="248"/>
      <c r="L394" s="253"/>
      <c r="M394" s="254"/>
      <c r="N394" s="255"/>
      <c r="O394" s="255"/>
      <c r="P394" s="255"/>
      <c r="Q394" s="255"/>
      <c r="R394" s="255"/>
      <c r="S394" s="255"/>
      <c r="T394" s="256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7" t="s">
        <v>150</v>
      </c>
      <c r="AU394" s="257" t="s">
        <v>157</v>
      </c>
      <c r="AV394" s="14" t="s">
        <v>91</v>
      </c>
      <c r="AW394" s="14" t="s">
        <v>36</v>
      </c>
      <c r="AX394" s="14" t="s">
        <v>81</v>
      </c>
      <c r="AY394" s="257" t="s">
        <v>139</v>
      </c>
    </row>
    <row r="395" s="14" customFormat="1">
      <c r="A395" s="14"/>
      <c r="B395" s="247"/>
      <c r="C395" s="248"/>
      <c r="D395" s="232" t="s">
        <v>150</v>
      </c>
      <c r="E395" s="249" t="s">
        <v>1</v>
      </c>
      <c r="F395" s="250" t="s">
        <v>417</v>
      </c>
      <c r="G395" s="248"/>
      <c r="H395" s="251">
        <v>1.6160000000000001</v>
      </c>
      <c r="I395" s="252"/>
      <c r="J395" s="248"/>
      <c r="K395" s="248"/>
      <c r="L395" s="253"/>
      <c r="M395" s="254"/>
      <c r="N395" s="255"/>
      <c r="O395" s="255"/>
      <c r="P395" s="255"/>
      <c r="Q395" s="255"/>
      <c r="R395" s="255"/>
      <c r="S395" s="255"/>
      <c r="T395" s="256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7" t="s">
        <v>150</v>
      </c>
      <c r="AU395" s="257" t="s">
        <v>157</v>
      </c>
      <c r="AV395" s="14" t="s">
        <v>91</v>
      </c>
      <c r="AW395" s="14" t="s">
        <v>36</v>
      </c>
      <c r="AX395" s="14" t="s">
        <v>81</v>
      </c>
      <c r="AY395" s="257" t="s">
        <v>139</v>
      </c>
    </row>
    <row r="396" s="14" customFormat="1">
      <c r="A396" s="14"/>
      <c r="B396" s="247"/>
      <c r="C396" s="248"/>
      <c r="D396" s="232" t="s">
        <v>150</v>
      </c>
      <c r="E396" s="249" t="s">
        <v>1</v>
      </c>
      <c r="F396" s="250" t="s">
        <v>418</v>
      </c>
      <c r="G396" s="248"/>
      <c r="H396" s="251">
        <v>32.799999999999997</v>
      </c>
      <c r="I396" s="252"/>
      <c r="J396" s="248"/>
      <c r="K396" s="248"/>
      <c r="L396" s="253"/>
      <c r="M396" s="254"/>
      <c r="N396" s="255"/>
      <c r="O396" s="255"/>
      <c r="P396" s="255"/>
      <c r="Q396" s="255"/>
      <c r="R396" s="255"/>
      <c r="S396" s="255"/>
      <c r="T396" s="256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57" t="s">
        <v>150</v>
      </c>
      <c r="AU396" s="257" t="s">
        <v>157</v>
      </c>
      <c r="AV396" s="14" t="s">
        <v>91</v>
      </c>
      <c r="AW396" s="14" t="s">
        <v>36</v>
      </c>
      <c r="AX396" s="14" t="s">
        <v>81</v>
      </c>
      <c r="AY396" s="257" t="s">
        <v>139</v>
      </c>
    </row>
    <row r="397" s="14" customFormat="1">
      <c r="A397" s="14"/>
      <c r="B397" s="247"/>
      <c r="C397" s="248"/>
      <c r="D397" s="232" t="s">
        <v>150</v>
      </c>
      <c r="E397" s="249" t="s">
        <v>1</v>
      </c>
      <c r="F397" s="250" t="s">
        <v>419</v>
      </c>
      <c r="G397" s="248"/>
      <c r="H397" s="251">
        <v>2.1440000000000001</v>
      </c>
      <c r="I397" s="252"/>
      <c r="J397" s="248"/>
      <c r="K397" s="248"/>
      <c r="L397" s="253"/>
      <c r="M397" s="254"/>
      <c r="N397" s="255"/>
      <c r="O397" s="255"/>
      <c r="P397" s="255"/>
      <c r="Q397" s="255"/>
      <c r="R397" s="255"/>
      <c r="S397" s="255"/>
      <c r="T397" s="256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7" t="s">
        <v>150</v>
      </c>
      <c r="AU397" s="257" t="s">
        <v>157</v>
      </c>
      <c r="AV397" s="14" t="s">
        <v>91</v>
      </c>
      <c r="AW397" s="14" t="s">
        <v>36</v>
      </c>
      <c r="AX397" s="14" t="s">
        <v>81</v>
      </c>
      <c r="AY397" s="257" t="s">
        <v>139</v>
      </c>
    </row>
    <row r="398" s="15" customFormat="1">
      <c r="A398" s="15"/>
      <c r="B398" s="258"/>
      <c r="C398" s="259"/>
      <c r="D398" s="232" t="s">
        <v>150</v>
      </c>
      <c r="E398" s="260" t="s">
        <v>1</v>
      </c>
      <c r="F398" s="261" t="s">
        <v>156</v>
      </c>
      <c r="G398" s="259"/>
      <c r="H398" s="262">
        <v>79.296000000000006</v>
      </c>
      <c r="I398" s="263"/>
      <c r="J398" s="259"/>
      <c r="K398" s="259"/>
      <c r="L398" s="264"/>
      <c r="M398" s="265"/>
      <c r="N398" s="266"/>
      <c r="O398" s="266"/>
      <c r="P398" s="266"/>
      <c r="Q398" s="266"/>
      <c r="R398" s="266"/>
      <c r="S398" s="266"/>
      <c r="T398" s="267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68" t="s">
        <v>150</v>
      </c>
      <c r="AU398" s="268" t="s">
        <v>157</v>
      </c>
      <c r="AV398" s="15" t="s">
        <v>157</v>
      </c>
      <c r="AW398" s="15" t="s">
        <v>36</v>
      </c>
      <c r="AX398" s="15" t="s">
        <v>81</v>
      </c>
      <c r="AY398" s="268" t="s">
        <v>139</v>
      </c>
    </row>
    <row r="399" s="13" customFormat="1">
      <c r="A399" s="13"/>
      <c r="B399" s="237"/>
      <c r="C399" s="238"/>
      <c r="D399" s="232" t="s">
        <v>150</v>
      </c>
      <c r="E399" s="239" t="s">
        <v>1</v>
      </c>
      <c r="F399" s="240" t="s">
        <v>420</v>
      </c>
      <c r="G399" s="238"/>
      <c r="H399" s="239" t="s">
        <v>1</v>
      </c>
      <c r="I399" s="241"/>
      <c r="J399" s="238"/>
      <c r="K399" s="238"/>
      <c r="L399" s="242"/>
      <c r="M399" s="243"/>
      <c r="N399" s="244"/>
      <c r="O399" s="244"/>
      <c r="P399" s="244"/>
      <c r="Q399" s="244"/>
      <c r="R399" s="244"/>
      <c r="S399" s="244"/>
      <c r="T399" s="24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6" t="s">
        <v>150</v>
      </c>
      <c r="AU399" s="246" t="s">
        <v>157</v>
      </c>
      <c r="AV399" s="13" t="s">
        <v>89</v>
      </c>
      <c r="AW399" s="13" t="s">
        <v>36</v>
      </c>
      <c r="AX399" s="13" t="s">
        <v>81</v>
      </c>
      <c r="AY399" s="246" t="s">
        <v>139</v>
      </c>
    </row>
    <row r="400" s="14" customFormat="1">
      <c r="A400" s="14"/>
      <c r="B400" s="247"/>
      <c r="C400" s="248"/>
      <c r="D400" s="232" t="s">
        <v>150</v>
      </c>
      <c r="E400" s="249" t="s">
        <v>1</v>
      </c>
      <c r="F400" s="250" t="s">
        <v>421</v>
      </c>
      <c r="G400" s="248"/>
      <c r="H400" s="251">
        <v>64.103999999999999</v>
      </c>
      <c r="I400" s="252"/>
      <c r="J400" s="248"/>
      <c r="K400" s="248"/>
      <c r="L400" s="253"/>
      <c r="M400" s="254"/>
      <c r="N400" s="255"/>
      <c r="O400" s="255"/>
      <c r="P400" s="255"/>
      <c r="Q400" s="255"/>
      <c r="R400" s="255"/>
      <c r="S400" s="255"/>
      <c r="T400" s="256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7" t="s">
        <v>150</v>
      </c>
      <c r="AU400" s="257" t="s">
        <v>157</v>
      </c>
      <c r="AV400" s="14" t="s">
        <v>91</v>
      </c>
      <c r="AW400" s="14" t="s">
        <v>36</v>
      </c>
      <c r="AX400" s="14" t="s">
        <v>81</v>
      </c>
      <c r="AY400" s="257" t="s">
        <v>139</v>
      </c>
    </row>
    <row r="401" s="14" customFormat="1">
      <c r="A401" s="14"/>
      <c r="B401" s="247"/>
      <c r="C401" s="248"/>
      <c r="D401" s="232" t="s">
        <v>150</v>
      </c>
      <c r="E401" s="249" t="s">
        <v>1</v>
      </c>
      <c r="F401" s="250" t="s">
        <v>422</v>
      </c>
      <c r="G401" s="248"/>
      <c r="H401" s="251">
        <v>2.4239999999999999</v>
      </c>
      <c r="I401" s="252"/>
      <c r="J401" s="248"/>
      <c r="K401" s="248"/>
      <c r="L401" s="253"/>
      <c r="M401" s="254"/>
      <c r="N401" s="255"/>
      <c r="O401" s="255"/>
      <c r="P401" s="255"/>
      <c r="Q401" s="255"/>
      <c r="R401" s="255"/>
      <c r="S401" s="255"/>
      <c r="T401" s="256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7" t="s">
        <v>150</v>
      </c>
      <c r="AU401" s="257" t="s">
        <v>157</v>
      </c>
      <c r="AV401" s="14" t="s">
        <v>91</v>
      </c>
      <c r="AW401" s="14" t="s">
        <v>36</v>
      </c>
      <c r="AX401" s="14" t="s">
        <v>81</v>
      </c>
      <c r="AY401" s="257" t="s">
        <v>139</v>
      </c>
    </row>
    <row r="402" s="14" customFormat="1">
      <c r="A402" s="14"/>
      <c r="B402" s="247"/>
      <c r="C402" s="248"/>
      <c r="D402" s="232" t="s">
        <v>150</v>
      </c>
      <c r="E402" s="249" t="s">
        <v>1</v>
      </c>
      <c r="F402" s="250" t="s">
        <v>423</v>
      </c>
      <c r="G402" s="248"/>
      <c r="H402" s="251">
        <v>49.200000000000003</v>
      </c>
      <c r="I402" s="252"/>
      <c r="J402" s="248"/>
      <c r="K402" s="248"/>
      <c r="L402" s="253"/>
      <c r="M402" s="254"/>
      <c r="N402" s="255"/>
      <c r="O402" s="255"/>
      <c r="P402" s="255"/>
      <c r="Q402" s="255"/>
      <c r="R402" s="255"/>
      <c r="S402" s="255"/>
      <c r="T402" s="256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7" t="s">
        <v>150</v>
      </c>
      <c r="AU402" s="257" t="s">
        <v>157</v>
      </c>
      <c r="AV402" s="14" t="s">
        <v>91</v>
      </c>
      <c r="AW402" s="14" t="s">
        <v>36</v>
      </c>
      <c r="AX402" s="14" t="s">
        <v>81</v>
      </c>
      <c r="AY402" s="257" t="s">
        <v>139</v>
      </c>
    </row>
    <row r="403" s="14" customFormat="1">
      <c r="A403" s="14"/>
      <c r="B403" s="247"/>
      <c r="C403" s="248"/>
      <c r="D403" s="232" t="s">
        <v>150</v>
      </c>
      <c r="E403" s="249" t="s">
        <v>1</v>
      </c>
      <c r="F403" s="250" t="s">
        <v>424</v>
      </c>
      <c r="G403" s="248"/>
      <c r="H403" s="251">
        <v>3.2160000000000002</v>
      </c>
      <c r="I403" s="252"/>
      <c r="J403" s="248"/>
      <c r="K403" s="248"/>
      <c r="L403" s="253"/>
      <c r="M403" s="254"/>
      <c r="N403" s="255"/>
      <c r="O403" s="255"/>
      <c r="P403" s="255"/>
      <c r="Q403" s="255"/>
      <c r="R403" s="255"/>
      <c r="S403" s="255"/>
      <c r="T403" s="256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7" t="s">
        <v>150</v>
      </c>
      <c r="AU403" s="257" t="s">
        <v>157</v>
      </c>
      <c r="AV403" s="14" t="s">
        <v>91</v>
      </c>
      <c r="AW403" s="14" t="s">
        <v>36</v>
      </c>
      <c r="AX403" s="14" t="s">
        <v>81</v>
      </c>
      <c r="AY403" s="257" t="s">
        <v>139</v>
      </c>
    </row>
    <row r="404" s="15" customFormat="1">
      <c r="A404" s="15"/>
      <c r="B404" s="258"/>
      <c r="C404" s="259"/>
      <c r="D404" s="232" t="s">
        <v>150</v>
      </c>
      <c r="E404" s="260" t="s">
        <v>1</v>
      </c>
      <c r="F404" s="261" t="s">
        <v>156</v>
      </c>
      <c r="G404" s="259"/>
      <c r="H404" s="262">
        <v>118.944</v>
      </c>
      <c r="I404" s="263"/>
      <c r="J404" s="259"/>
      <c r="K404" s="259"/>
      <c r="L404" s="264"/>
      <c r="M404" s="265"/>
      <c r="N404" s="266"/>
      <c r="O404" s="266"/>
      <c r="P404" s="266"/>
      <c r="Q404" s="266"/>
      <c r="R404" s="266"/>
      <c r="S404" s="266"/>
      <c r="T404" s="267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68" t="s">
        <v>150</v>
      </c>
      <c r="AU404" s="268" t="s">
        <v>157</v>
      </c>
      <c r="AV404" s="15" t="s">
        <v>157</v>
      </c>
      <c r="AW404" s="15" t="s">
        <v>36</v>
      </c>
      <c r="AX404" s="15" t="s">
        <v>81</v>
      </c>
      <c r="AY404" s="268" t="s">
        <v>139</v>
      </c>
    </row>
    <row r="405" s="13" customFormat="1">
      <c r="A405" s="13"/>
      <c r="B405" s="237"/>
      <c r="C405" s="238"/>
      <c r="D405" s="232" t="s">
        <v>150</v>
      </c>
      <c r="E405" s="239" t="s">
        <v>1</v>
      </c>
      <c r="F405" s="240" t="s">
        <v>425</v>
      </c>
      <c r="G405" s="238"/>
      <c r="H405" s="239" t="s">
        <v>1</v>
      </c>
      <c r="I405" s="241"/>
      <c r="J405" s="238"/>
      <c r="K405" s="238"/>
      <c r="L405" s="242"/>
      <c r="M405" s="243"/>
      <c r="N405" s="244"/>
      <c r="O405" s="244"/>
      <c r="P405" s="244"/>
      <c r="Q405" s="244"/>
      <c r="R405" s="244"/>
      <c r="S405" s="244"/>
      <c r="T405" s="245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6" t="s">
        <v>150</v>
      </c>
      <c r="AU405" s="246" t="s">
        <v>157</v>
      </c>
      <c r="AV405" s="13" t="s">
        <v>89</v>
      </c>
      <c r="AW405" s="13" t="s">
        <v>36</v>
      </c>
      <c r="AX405" s="13" t="s">
        <v>81</v>
      </c>
      <c r="AY405" s="246" t="s">
        <v>139</v>
      </c>
    </row>
    <row r="406" s="14" customFormat="1">
      <c r="A406" s="14"/>
      <c r="B406" s="247"/>
      <c r="C406" s="248"/>
      <c r="D406" s="232" t="s">
        <v>150</v>
      </c>
      <c r="E406" s="249" t="s">
        <v>1</v>
      </c>
      <c r="F406" s="250" t="s">
        <v>421</v>
      </c>
      <c r="G406" s="248"/>
      <c r="H406" s="251">
        <v>64.103999999999999</v>
      </c>
      <c r="I406" s="252"/>
      <c r="J406" s="248"/>
      <c r="K406" s="248"/>
      <c r="L406" s="253"/>
      <c r="M406" s="254"/>
      <c r="N406" s="255"/>
      <c r="O406" s="255"/>
      <c r="P406" s="255"/>
      <c r="Q406" s="255"/>
      <c r="R406" s="255"/>
      <c r="S406" s="255"/>
      <c r="T406" s="25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7" t="s">
        <v>150</v>
      </c>
      <c r="AU406" s="257" t="s">
        <v>157</v>
      </c>
      <c r="AV406" s="14" t="s">
        <v>91</v>
      </c>
      <c r="AW406" s="14" t="s">
        <v>36</v>
      </c>
      <c r="AX406" s="14" t="s">
        <v>81</v>
      </c>
      <c r="AY406" s="257" t="s">
        <v>139</v>
      </c>
    </row>
    <row r="407" s="14" customFormat="1">
      <c r="A407" s="14"/>
      <c r="B407" s="247"/>
      <c r="C407" s="248"/>
      <c r="D407" s="232" t="s">
        <v>150</v>
      </c>
      <c r="E407" s="249" t="s">
        <v>1</v>
      </c>
      <c r="F407" s="250" t="s">
        <v>422</v>
      </c>
      <c r="G407" s="248"/>
      <c r="H407" s="251">
        <v>2.4239999999999999</v>
      </c>
      <c r="I407" s="252"/>
      <c r="J407" s="248"/>
      <c r="K407" s="248"/>
      <c r="L407" s="253"/>
      <c r="M407" s="254"/>
      <c r="N407" s="255"/>
      <c r="O407" s="255"/>
      <c r="P407" s="255"/>
      <c r="Q407" s="255"/>
      <c r="R407" s="255"/>
      <c r="S407" s="255"/>
      <c r="T407" s="256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7" t="s">
        <v>150</v>
      </c>
      <c r="AU407" s="257" t="s">
        <v>157</v>
      </c>
      <c r="AV407" s="14" t="s">
        <v>91</v>
      </c>
      <c r="AW407" s="14" t="s">
        <v>36</v>
      </c>
      <c r="AX407" s="14" t="s">
        <v>81</v>
      </c>
      <c r="AY407" s="257" t="s">
        <v>139</v>
      </c>
    </row>
    <row r="408" s="14" customFormat="1">
      <c r="A408" s="14"/>
      <c r="B408" s="247"/>
      <c r="C408" s="248"/>
      <c r="D408" s="232" t="s">
        <v>150</v>
      </c>
      <c r="E408" s="249" t="s">
        <v>1</v>
      </c>
      <c r="F408" s="250" t="s">
        <v>423</v>
      </c>
      <c r="G408" s="248"/>
      <c r="H408" s="251">
        <v>49.200000000000003</v>
      </c>
      <c r="I408" s="252"/>
      <c r="J408" s="248"/>
      <c r="K408" s="248"/>
      <c r="L408" s="253"/>
      <c r="M408" s="254"/>
      <c r="N408" s="255"/>
      <c r="O408" s="255"/>
      <c r="P408" s="255"/>
      <c r="Q408" s="255"/>
      <c r="R408" s="255"/>
      <c r="S408" s="255"/>
      <c r="T408" s="256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57" t="s">
        <v>150</v>
      </c>
      <c r="AU408" s="257" t="s">
        <v>157</v>
      </c>
      <c r="AV408" s="14" t="s">
        <v>91</v>
      </c>
      <c r="AW408" s="14" t="s">
        <v>36</v>
      </c>
      <c r="AX408" s="14" t="s">
        <v>81</v>
      </c>
      <c r="AY408" s="257" t="s">
        <v>139</v>
      </c>
    </row>
    <row r="409" s="14" customFormat="1">
      <c r="A409" s="14"/>
      <c r="B409" s="247"/>
      <c r="C409" s="248"/>
      <c r="D409" s="232" t="s">
        <v>150</v>
      </c>
      <c r="E409" s="249" t="s">
        <v>1</v>
      </c>
      <c r="F409" s="250" t="s">
        <v>424</v>
      </c>
      <c r="G409" s="248"/>
      <c r="H409" s="251">
        <v>3.2160000000000002</v>
      </c>
      <c r="I409" s="252"/>
      <c r="J409" s="248"/>
      <c r="K409" s="248"/>
      <c r="L409" s="253"/>
      <c r="M409" s="254"/>
      <c r="N409" s="255"/>
      <c r="O409" s="255"/>
      <c r="P409" s="255"/>
      <c r="Q409" s="255"/>
      <c r="R409" s="255"/>
      <c r="S409" s="255"/>
      <c r="T409" s="256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7" t="s">
        <v>150</v>
      </c>
      <c r="AU409" s="257" t="s">
        <v>157</v>
      </c>
      <c r="AV409" s="14" t="s">
        <v>91</v>
      </c>
      <c r="AW409" s="14" t="s">
        <v>36</v>
      </c>
      <c r="AX409" s="14" t="s">
        <v>81</v>
      </c>
      <c r="AY409" s="257" t="s">
        <v>139</v>
      </c>
    </row>
    <row r="410" s="15" customFormat="1">
      <c r="A410" s="15"/>
      <c r="B410" s="258"/>
      <c r="C410" s="259"/>
      <c r="D410" s="232" t="s">
        <v>150</v>
      </c>
      <c r="E410" s="260" t="s">
        <v>1</v>
      </c>
      <c r="F410" s="261" t="s">
        <v>156</v>
      </c>
      <c r="G410" s="259"/>
      <c r="H410" s="262">
        <v>118.944</v>
      </c>
      <c r="I410" s="263"/>
      <c r="J410" s="259"/>
      <c r="K410" s="259"/>
      <c r="L410" s="264"/>
      <c r="M410" s="265"/>
      <c r="N410" s="266"/>
      <c r="O410" s="266"/>
      <c r="P410" s="266"/>
      <c r="Q410" s="266"/>
      <c r="R410" s="266"/>
      <c r="S410" s="266"/>
      <c r="T410" s="267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T410" s="268" t="s">
        <v>150</v>
      </c>
      <c r="AU410" s="268" t="s">
        <v>157</v>
      </c>
      <c r="AV410" s="15" t="s">
        <v>157</v>
      </c>
      <c r="AW410" s="15" t="s">
        <v>36</v>
      </c>
      <c r="AX410" s="15" t="s">
        <v>81</v>
      </c>
      <c r="AY410" s="268" t="s">
        <v>139</v>
      </c>
    </row>
    <row r="411" s="16" customFormat="1">
      <c r="A411" s="16"/>
      <c r="B411" s="269"/>
      <c r="C411" s="270"/>
      <c r="D411" s="232" t="s">
        <v>150</v>
      </c>
      <c r="E411" s="271" t="s">
        <v>1</v>
      </c>
      <c r="F411" s="272" t="s">
        <v>172</v>
      </c>
      <c r="G411" s="270"/>
      <c r="H411" s="273">
        <v>716.27700000000004</v>
      </c>
      <c r="I411" s="274"/>
      <c r="J411" s="270"/>
      <c r="K411" s="270"/>
      <c r="L411" s="275"/>
      <c r="M411" s="276"/>
      <c r="N411" s="277"/>
      <c r="O411" s="277"/>
      <c r="P411" s="277"/>
      <c r="Q411" s="277"/>
      <c r="R411" s="277"/>
      <c r="S411" s="277"/>
      <c r="T411" s="278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T411" s="279" t="s">
        <v>150</v>
      </c>
      <c r="AU411" s="279" t="s">
        <v>157</v>
      </c>
      <c r="AV411" s="16" t="s">
        <v>146</v>
      </c>
      <c r="AW411" s="16" t="s">
        <v>36</v>
      </c>
      <c r="AX411" s="16" t="s">
        <v>89</v>
      </c>
      <c r="AY411" s="279" t="s">
        <v>139</v>
      </c>
    </row>
    <row r="412" s="2" customFormat="1" ht="21.75" customHeight="1">
      <c r="A412" s="39"/>
      <c r="B412" s="40"/>
      <c r="C412" s="219" t="s">
        <v>426</v>
      </c>
      <c r="D412" s="219" t="s">
        <v>141</v>
      </c>
      <c r="E412" s="220" t="s">
        <v>377</v>
      </c>
      <c r="F412" s="221" t="s">
        <v>378</v>
      </c>
      <c r="G412" s="222" t="s">
        <v>291</v>
      </c>
      <c r="H412" s="223">
        <v>157.58099999999999</v>
      </c>
      <c r="I412" s="224"/>
      <c r="J412" s="225">
        <f>ROUND(I412*H412,2)</f>
        <v>0</v>
      </c>
      <c r="K412" s="221" t="s">
        <v>145</v>
      </c>
      <c r="L412" s="45"/>
      <c r="M412" s="226" t="s">
        <v>1</v>
      </c>
      <c r="N412" s="227" t="s">
        <v>46</v>
      </c>
      <c r="O412" s="92"/>
      <c r="P412" s="228">
        <f>O412*H412</f>
        <v>0</v>
      </c>
      <c r="Q412" s="228">
        <v>0</v>
      </c>
      <c r="R412" s="228">
        <f>Q412*H412</f>
        <v>0</v>
      </c>
      <c r="S412" s="228">
        <v>0</v>
      </c>
      <c r="T412" s="229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30" t="s">
        <v>146</v>
      </c>
      <c r="AT412" s="230" t="s">
        <v>141</v>
      </c>
      <c r="AU412" s="230" t="s">
        <v>157</v>
      </c>
      <c r="AY412" s="18" t="s">
        <v>139</v>
      </c>
      <c r="BE412" s="231">
        <f>IF(N412="základní",J412,0)</f>
        <v>0</v>
      </c>
      <c r="BF412" s="231">
        <f>IF(N412="snížená",J412,0)</f>
        <v>0</v>
      </c>
      <c r="BG412" s="231">
        <f>IF(N412="zákl. přenesená",J412,0)</f>
        <v>0</v>
      </c>
      <c r="BH412" s="231">
        <f>IF(N412="sníž. přenesená",J412,0)</f>
        <v>0</v>
      </c>
      <c r="BI412" s="231">
        <f>IF(N412="nulová",J412,0)</f>
        <v>0</v>
      </c>
      <c r="BJ412" s="18" t="s">
        <v>89</v>
      </c>
      <c r="BK412" s="231">
        <f>ROUND(I412*H412,2)</f>
        <v>0</v>
      </c>
      <c r="BL412" s="18" t="s">
        <v>146</v>
      </c>
      <c r="BM412" s="230" t="s">
        <v>427</v>
      </c>
    </row>
    <row r="413" s="14" customFormat="1">
      <c r="A413" s="14"/>
      <c r="B413" s="247"/>
      <c r="C413" s="248"/>
      <c r="D413" s="232" t="s">
        <v>150</v>
      </c>
      <c r="E413" s="249" t="s">
        <v>1</v>
      </c>
      <c r="F413" s="250" t="s">
        <v>428</v>
      </c>
      <c r="G413" s="248"/>
      <c r="H413" s="251">
        <v>157.58099999999999</v>
      </c>
      <c r="I413" s="252"/>
      <c r="J413" s="248"/>
      <c r="K413" s="248"/>
      <c r="L413" s="253"/>
      <c r="M413" s="254"/>
      <c r="N413" s="255"/>
      <c r="O413" s="255"/>
      <c r="P413" s="255"/>
      <c r="Q413" s="255"/>
      <c r="R413" s="255"/>
      <c r="S413" s="255"/>
      <c r="T413" s="256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7" t="s">
        <v>150</v>
      </c>
      <c r="AU413" s="257" t="s">
        <v>157</v>
      </c>
      <c r="AV413" s="14" t="s">
        <v>91</v>
      </c>
      <c r="AW413" s="14" t="s">
        <v>36</v>
      </c>
      <c r="AX413" s="14" t="s">
        <v>81</v>
      </c>
      <c r="AY413" s="257" t="s">
        <v>139</v>
      </c>
    </row>
    <row r="414" s="16" customFormat="1">
      <c r="A414" s="16"/>
      <c r="B414" s="269"/>
      <c r="C414" s="270"/>
      <c r="D414" s="232" t="s">
        <v>150</v>
      </c>
      <c r="E414" s="271" t="s">
        <v>1</v>
      </c>
      <c r="F414" s="272" t="s">
        <v>172</v>
      </c>
      <c r="G414" s="270"/>
      <c r="H414" s="273">
        <v>157.58099999999999</v>
      </c>
      <c r="I414" s="274"/>
      <c r="J414" s="270"/>
      <c r="K414" s="270"/>
      <c r="L414" s="275"/>
      <c r="M414" s="276"/>
      <c r="N414" s="277"/>
      <c r="O414" s="277"/>
      <c r="P414" s="277"/>
      <c r="Q414" s="277"/>
      <c r="R414" s="277"/>
      <c r="S414" s="277"/>
      <c r="T414" s="278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T414" s="279" t="s">
        <v>150</v>
      </c>
      <c r="AU414" s="279" t="s">
        <v>157</v>
      </c>
      <c r="AV414" s="16" t="s">
        <v>146</v>
      </c>
      <c r="AW414" s="16" t="s">
        <v>36</v>
      </c>
      <c r="AX414" s="16" t="s">
        <v>89</v>
      </c>
      <c r="AY414" s="279" t="s">
        <v>139</v>
      </c>
    </row>
    <row r="415" s="2" customFormat="1" ht="16.5" customHeight="1">
      <c r="A415" s="39"/>
      <c r="B415" s="40"/>
      <c r="C415" s="219" t="s">
        <v>429</v>
      </c>
      <c r="D415" s="219" t="s">
        <v>141</v>
      </c>
      <c r="E415" s="220" t="s">
        <v>430</v>
      </c>
      <c r="F415" s="221" t="s">
        <v>383</v>
      </c>
      <c r="G415" s="222" t="s">
        <v>291</v>
      </c>
      <c r="H415" s="223">
        <v>945.48599999999999</v>
      </c>
      <c r="I415" s="224"/>
      <c r="J415" s="225">
        <f>ROUND(I415*H415,2)</f>
        <v>0</v>
      </c>
      <c r="K415" s="221" t="s">
        <v>145</v>
      </c>
      <c r="L415" s="45"/>
      <c r="M415" s="226" t="s">
        <v>1</v>
      </c>
      <c r="N415" s="227" t="s">
        <v>46</v>
      </c>
      <c r="O415" s="92"/>
      <c r="P415" s="228">
        <f>O415*H415</f>
        <v>0</v>
      </c>
      <c r="Q415" s="228">
        <v>0</v>
      </c>
      <c r="R415" s="228">
        <f>Q415*H415</f>
        <v>0</v>
      </c>
      <c r="S415" s="228">
        <v>0</v>
      </c>
      <c r="T415" s="229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0" t="s">
        <v>146</v>
      </c>
      <c r="AT415" s="230" t="s">
        <v>141</v>
      </c>
      <c r="AU415" s="230" t="s">
        <v>157</v>
      </c>
      <c r="AY415" s="18" t="s">
        <v>139</v>
      </c>
      <c r="BE415" s="231">
        <f>IF(N415="základní",J415,0)</f>
        <v>0</v>
      </c>
      <c r="BF415" s="231">
        <f>IF(N415="snížená",J415,0)</f>
        <v>0</v>
      </c>
      <c r="BG415" s="231">
        <f>IF(N415="zákl. přenesená",J415,0)</f>
        <v>0</v>
      </c>
      <c r="BH415" s="231">
        <f>IF(N415="sníž. přenesená",J415,0)</f>
        <v>0</v>
      </c>
      <c r="BI415" s="231">
        <f>IF(N415="nulová",J415,0)</f>
        <v>0</v>
      </c>
      <c r="BJ415" s="18" t="s">
        <v>89</v>
      </c>
      <c r="BK415" s="231">
        <f>ROUND(I415*H415,2)</f>
        <v>0</v>
      </c>
      <c r="BL415" s="18" t="s">
        <v>146</v>
      </c>
      <c r="BM415" s="230" t="s">
        <v>431</v>
      </c>
    </row>
    <row r="416" s="13" customFormat="1">
      <c r="A416" s="13"/>
      <c r="B416" s="237"/>
      <c r="C416" s="238"/>
      <c r="D416" s="232" t="s">
        <v>150</v>
      </c>
      <c r="E416" s="239" t="s">
        <v>1</v>
      </c>
      <c r="F416" s="240" t="s">
        <v>432</v>
      </c>
      <c r="G416" s="238"/>
      <c r="H416" s="239" t="s">
        <v>1</v>
      </c>
      <c r="I416" s="241"/>
      <c r="J416" s="238"/>
      <c r="K416" s="238"/>
      <c r="L416" s="242"/>
      <c r="M416" s="243"/>
      <c r="N416" s="244"/>
      <c r="O416" s="244"/>
      <c r="P416" s="244"/>
      <c r="Q416" s="244"/>
      <c r="R416" s="244"/>
      <c r="S416" s="244"/>
      <c r="T416" s="245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6" t="s">
        <v>150</v>
      </c>
      <c r="AU416" s="246" t="s">
        <v>157</v>
      </c>
      <c r="AV416" s="13" t="s">
        <v>89</v>
      </c>
      <c r="AW416" s="13" t="s">
        <v>36</v>
      </c>
      <c r="AX416" s="13" t="s">
        <v>81</v>
      </c>
      <c r="AY416" s="246" t="s">
        <v>139</v>
      </c>
    </row>
    <row r="417" s="14" customFormat="1">
      <c r="A417" s="14"/>
      <c r="B417" s="247"/>
      <c r="C417" s="248"/>
      <c r="D417" s="232" t="s">
        <v>150</v>
      </c>
      <c r="E417" s="249" t="s">
        <v>1</v>
      </c>
      <c r="F417" s="250" t="s">
        <v>433</v>
      </c>
      <c r="G417" s="248"/>
      <c r="H417" s="251">
        <v>945.48599999999999</v>
      </c>
      <c r="I417" s="252"/>
      <c r="J417" s="248"/>
      <c r="K417" s="248"/>
      <c r="L417" s="253"/>
      <c r="M417" s="254"/>
      <c r="N417" s="255"/>
      <c r="O417" s="255"/>
      <c r="P417" s="255"/>
      <c r="Q417" s="255"/>
      <c r="R417" s="255"/>
      <c r="S417" s="255"/>
      <c r="T417" s="256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57" t="s">
        <v>150</v>
      </c>
      <c r="AU417" s="257" t="s">
        <v>157</v>
      </c>
      <c r="AV417" s="14" t="s">
        <v>91</v>
      </c>
      <c r="AW417" s="14" t="s">
        <v>36</v>
      </c>
      <c r="AX417" s="14" t="s">
        <v>81</v>
      </c>
      <c r="AY417" s="257" t="s">
        <v>139</v>
      </c>
    </row>
    <row r="418" s="16" customFormat="1">
      <c r="A418" s="16"/>
      <c r="B418" s="269"/>
      <c r="C418" s="270"/>
      <c r="D418" s="232" t="s">
        <v>150</v>
      </c>
      <c r="E418" s="271" t="s">
        <v>1</v>
      </c>
      <c r="F418" s="272" t="s">
        <v>172</v>
      </c>
      <c r="G418" s="270"/>
      <c r="H418" s="273">
        <v>945.48599999999999</v>
      </c>
      <c r="I418" s="274"/>
      <c r="J418" s="270"/>
      <c r="K418" s="270"/>
      <c r="L418" s="275"/>
      <c r="M418" s="276"/>
      <c r="N418" s="277"/>
      <c r="O418" s="277"/>
      <c r="P418" s="277"/>
      <c r="Q418" s="277"/>
      <c r="R418" s="277"/>
      <c r="S418" s="277"/>
      <c r="T418" s="278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T418" s="279" t="s">
        <v>150</v>
      </c>
      <c r="AU418" s="279" t="s">
        <v>157</v>
      </c>
      <c r="AV418" s="16" t="s">
        <v>146</v>
      </c>
      <c r="AW418" s="16" t="s">
        <v>36</v>
      </c>
      <c r="AX418" s="16" t="s">
        <v>89</v>
      </c>
      <c r="AY418" s="279" t="s">
        <v>139</v>
      </c>
    </row>
    <row r="419" s="2" customFormat="1" ht="44.25" customHeight="1">
      <c r="A419" s="39"/>
      <c r="B419" s="40"/>
      <c r="C419" s="219" t="s">
        <v>434</v>
      </c>
      <c r="D419" s="219" t="s">
        <v>141</v>
      </c>
      <c r="E419" s="220" t="s">
        <v>435</v>
      </c>
      <c r="F419" s="221" t="s">
        <v>436</v>
      </c>
      <c r="G419" s="222" t="s">
        <v>291</v>
      </c>
      <c r="H419" s="223">
        <v>157.58099999999999</v>
      </c>
      <c r="I419" s="224"/>
      <c r="J419" s="225">
        <f>ROUND(I419*H419,2)</f>
        <v>0</v>
      </c>
      <c r="K419" s="221" t="s">
        <v>145</v>
      </c>
      <c r="L419" s="45"/>
      <c r="M419" s="226" t="s">
        <v>1</v>
      </c>
      <c r="N419" s="227" t="s">
        <v>46</v>
      </c>
      <c r="O419" s="92"/>
      <c r="P419" s="228">
        <f>O419*H419</f>
        <v>0</v>
      </c>
      <c r="Q419" s="228">
        <v>0</v>
      </c>
      <c r="R419" s="228">
        <f>Q419*H419</f>
        <v>0</v>
      </c>
      <c r="S419" s="228">
        <v>0</v>
      </c>
      <c r="T419" s="229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30" t="s">
        <v>146</v>
      </c>
      <c r="AT419" s="230" t="s">
        <v>141</v>
      </c>
      <c r="AU419" s="230" t="s">
        <v>157</v>
      </c>
      <c r="AY419" s="18" t="s">
        <v>139</v>
      </c>
      <c r="BE419" s="231">
        <f>IF(N419="základní",J419,0)</f>
        <v>0</v>
      </c>
      <c r="BF419" s="231">
        <f>IF(N419="snížená",J419,0)</f>
        <v>0</v>
      </c>
      <c r="BG419" s="231">
        <f>IF(N419="zákl. přenesená",J419,0)</f>
        <v>0</v>
      </c>
      <c r="BH419" s="231">
        <f>IF(N419="sníž. přenesená",J419,0)</f>
        <v>0</v>
      </c>
      <c r="BI419" s="231">
        <f>IF(N419="nulová",J419,0)</f>
        <v>0</v>
      </c>
      <c r="BJ419" s="18" t="s">
        <v>89</v>
      </c>
      <c r="BK419" s="231">
        <f>ROUND(I419*H419,2)</f>
        <v>0</v>
      </c>
      <c r="BL419" s="18" t="s">
        <v>146</v>
      </c>
      <c r="BM419" s="230" t="s">
        <v>437</v>
      </c>
    </row>
    <row r="420" s="14" customFormat="1">
      <c r="A420" s="14"/>
      <c r="B420" s="247"/>
      <c r="C420" s="248"/>
      <c r="D420" s="232" t="s">
        <v>150</v>
      </c>
      <c r="E420" s="249" t="s">
        <v>1</v>
      </c>
      <c r="F420" s="250" t="s">
        <v>428</v>
      </c>
      <c r="G420" s="248"/>
      <c r="H420" s="251">
        <v>157.58099999999999</v>
      </c>
      <c r="I420" s="252"/>
      <c r="J420" s="248"/>
      <c r="K420" s="248"/>
      <c r="L420" s="253"/>
      <c r="M420" s="254"/>
      <c r="N420" s="255"/>
      <c r="O420" s="255"/>
      <c r="P420" s="255"/>
      <c r="Q420" s="255"/>
      <c r="R420" s="255"/>
      <c r="S420" s="255"/>
      <c r="T420" s="256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7" t="s">
        <v>150</v>
      </c>
      <c r="AU420" s="257" t="s">
        <v>157</v>
      </c>
      <c r="AV420" s="14" t="s">
        <v>91</v>
      </c>
      <c r="AW420" s="14" t="s">
        <v>36</v>
      </c>
      <c r="AX420" s="14" t="s">
        <v>81</v>
      </c>
      <c r="AY420" s="257" t="s">
        <v>139</v>
      </c>
    </row>
    <row r="421" s="16" customFormat="1">
      <c r="A421" s="16"/>
      <c r="B421" s="269"/>
      <c r="C421" s="270"/>
      <c r="D421" s="232" t="s">
        <v>150</v>
      </c>
      <c r="E421" s="271" t="s">
        <v>1</v>
      </c>
      <c r="F421" s="272" t="s">
        <v>172</v>
      </c>
      <c r="G421" s="270"/>
      <c r="H421" s="273">
        <v>157.58099999999999</v>
      </c>
      <c r="I421" s="274"/>
      <c r="J421" s="270"/>
      <c r="K421" s="270"/>
      <c r="L421" s="275"/>
      <c r="M421" s="276"/>
      <c r="N421" s="277"/>
      <c r="O421" s="277"/>
      <c r="P421" s="277"/>
      <c r="Q421" s="277"/>
      <c r="R421" s="277"/>
      <c r="S421" s="277"/>
      <c r="T421" s="278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T421" s="279" t="s">
        <v>150</v>
      </c>
      <c r="AU421" s="279" t="s">
        <v>157</v>
      </c>
      <c r="AV421" s="16" t="s">
        <v>146</v>
      </c>
      <c r="AW421" s="16" t="s">
        <v>36</v>
      </c>
      <c r="AX421" s="16" t="s">
        <v>89</v>
      </c>
      <c r="AY421" s="279" t="s">
        <v>139</v>
      </c>
    </row>
    <row r="422" s="12" customFormat="1" ht="22.8" customHeight="1">
      <c r="A422" s="12"/>
      <c r="B422" s="203"/>
      <c r="C422" s="204"/>
      <c r="D422" s="205" t="s">
        <v>80</v>
      </c>
      <c r="E422" s="217" t="s">
        <v>91</v>
      </c>
      <c r="F422" s="217" t="s">
        <v>438</v>
      </c>
      <c r="G422" s="204"/>
      <c r="H422" s="204"/>
      <c r="I422" s="207"/>
      <c r="J422" s="218">
        <f>BK422</f>
        <v>0</v>
      </c>
      <c r="K422" s="204"/>
      <c r="L422" s="209"/>
      <c r="M422" s="210"/>
      <c r="N422" s="211"/>
      <c r="O422" s="211"/>
      <c r="P422" s="212">
        <f>SUM(P423:P454)</f>
        <v>0</v>
      </c>
      <c r="Q422" s="211"/>
      <c r="R422" s="212">
        <f>SUM(R423:R454)</f>
        <v>0.087960819999999995</v>
      </c>
      <c r="S422" s="211"/>
      <c r="T422" s="213">
        <f>SUM(T423:T454)</f>
        <v>0</v>
      </c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214" t="s">
        <v>89</v>
      </c>
      <c r="AT422" s="215" t="s">
        <v>80</v>
      </c>
      <c r="AU422" s="215" t="s">
        <v>89</v>
      </c>
      <c r="AY422" s="214" t="s">
        <v>139</v>
      </c>
      <c r="BK422" s="216">
        <f>SUM(BK423:BK454)</f>
        <v>0</v>
      </c>
    </row>
    <row r="423" s="2" customFormat="1" ht="33" customHeight="1">
      <c r="A423" s="39"/>
      <c r="B423" s="40"/>
      <c r="C423" s="219" t="s">
        <v>439</v>
      </c>
      <c r="D423" s="219" t="s">
        <v>141</v>
      </c>
      <c r="E423" s="220" t="s">
        <v>440</v>
      </c>
      <c r="F423" s="221" t="s">
        <v>441</v>
      </c>
      <c r="G423" s="222" t="s">
        <v>186</v>
      </c>
      <c r="H423" s="223">
        <v>4.1459999999999999</v>
      </c>
      <c r="I423" s="224"/>
      <c r="J423" s="225">
        <f>ROUND(I423*H423,2)</f>
        <v>0</v>
      </c>
      <c r="K423" s="221" t="s">
        <v>145</v>
      </c>
      <c r="L423" s="45"/>
      <c r="M423" s="226" t="s">
        <v>1</v>
      </c>
      <c r="N423" s="227" t="s">
        <v>46</v>
      </c>
      <c r="O423" s="92"/>
      <c r="P423" s="228">
        <f>O423*H423</f>
        <v>0</v>
      </c>
      <c r="Q423" s="228">
        <v>0</v>
      </c>
      <c r="R423" s="228">
        <f>Q423*H423</f>
        <v>0</v>
      </c>
      <c r="S423" s="228">
        <v>0</v>
      </c>
      <c r="T423" s="229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0" t="s">
        <v>146</v>
      </c>
      <c r="AT423" s="230" t="s">
        <v>141</v>
      </c>
      <c r="AU423" s="230" t="s">
        <v>91</v>
      </c>
      <c r="AY423" s="18" t="s">
        <v>139</v>
      </c>
      <c r="BE423" s="231">
        <f>IF(N423="základní",J423,0)</f>
        <v>0</v>
      </c>
      <c r="BF423" s="231">
        <f>IF(N423="snížená",J423,0)</f>
        <v>0</v>
      </c>
      <c r="BG423" s="231">
        <f>IF(N423="zákl. přenesená",J423,0)</f>
        <v>0</v>
      </c>
      <c r="BH423" s="231">
        <f>IF(N423="sníž. přenesená",J423,0)</f>
        <v>0</v>
      </c>
      <c r="BI423" s="231">
        <f>IF(N423="nulová",J423,0)</f>
        <v>0</v>
      </c>
      <c r="BJ423" s="18" t="s">
        <v>89</v>
      </c>
      <c r="BK423" s="231">
        <f>ROUND(I423*H423,2)</f>
        <v>0</v>
      </c>
      <c r="BL423" s="18" t="s">
        <v>146</v>
      </c>
      <c r="BM423" s="230" t="s">
        <v>442</v>
      </c>
    </row>
    <row r="424" s="13" customFormat="1">
      <c r="A424" s="13"/>
      <c r="B424" s="237"/>
      <c r="C424" s="238"/>
      <c r="D424" s="232" t="s">
        <v>150</v>
      </c>
      <c r="E424" s="239" t="s">
        <v>1</v>
      </c>
      <c r="F424" s="240" t="s">
        <v>232</v>
      </c>
      <c r="G424" s="238"/>
      <c r="H424" s="239" t="s">
        <v>1</v>
      </c>
      <c r="I424" s="241"/>
      <c r="J424" s="238"/>
      <c r="K424" s="238"/>
      <c r="L424" s="242"/>
      <c r="M424" s="243"/>
      <c r="N424" s="244"/>
      <c r="O424" s="244"/>
      <c r="P424" s="244"/>
      <c r="Q424" s="244"/>
      <c r="R424" s="244"/>
      <c r="S424" s="244"/>
      <c r="T424" s="245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6" t="s">
        <v>150</v>
      </c>
      <c r="AU424" s="246" t="s">
        <v>91</v>
      </c>
      <c r="AV424" s="13" t="s">
        <v>89</v>
      </c>
      <c r="AW424" s="13" t="s">
        <v>36</v>
      </c>
      <c r="AX424" s="13" t="s">
        <v>81</v>
      </c>
      <c r="AY424" s="246" t="s">
        <v>139</v>
      </c>
    </row>
    <row r="425" s="13" customFormat="1">
      <c r="A425" s="13"/>
      <c r="B425" s="237"/>
      <c r="C425" s="238"/>
      <c r="D425" s="232" t="s">
        <v>150</v>
      </c>
      <c r="E425" s="239" t="s">
        <v>1</v>
      </c>
      <c r="F425" s="240" t="s">
        <v>233</v>
      </c>
      <c r="G425" s="238"/>
      <c r="H425" s="239" t="s">
        <v>1</v>
      </c>
      <c r="I425" s="241"/>
      <c r="J425" s="238"/>
      <c r="K425" s="238"/>
      <c r="L425" s="242"/>
      <c r="M425" s="243"/>
      <c r="N425" s="244"/>
      <c r="O425" s="244"/>
      <c r="P425" s="244"/>
      <c r="Q425" s="244"/>
      <c r="R425" s="244"/>
      <c r="S425" s="244"/>
      <c r="T425" s="245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6" t="s">
        <v>150</v>
      </c>
      <c r="AU425" s="246" t="s">
        <v>91</v>
      </c>
      <c r="AV425" s="13" t="s">
        <v>89</v>
      </c>
      <c r="AW425" s="13" t="s">
        <v>36</v>
      </c>
      <c r="AX425" s="13" t="s">
        <v>81</v>
      </c>
      <c r="AY425" s="246" t="s">
        <v>139</v>
      </c>
    </row>
    <row r="426" s="14" customFormat="1">
      <c r="A426" s="14"/>
      <c r="B426" s="247"/>
      <c r="C426" s="248"/>
      <c r="D426" s="232" t="s">
        <v>150</v>
      </c>
      <c r="E426" s="249" t="s">
        <v>1</v>
      </c>
      <c r="F426" s="250" t="s">
        <v>234</v>
      </c>
      <c r="G426" s="248"/>
      <c r="H426" s="251">
        <v>1.317</v>
      </c>
      <c r="I426" s="252"/>
      <c r="J426" s="248"/>
      <c r="K426" s="248"/>
      <c r="L426" s="253"/>
      <c r="M426" s="254"/>
      <c r="N426" s="255"/>
      <c r="O426" s="255"/>
      <c r="P426" s="255"/>
      <c r="Q426" s="255"/>
      <c r="R426" s="255"/>
      <c r="S426" s="255"/>
      <c r="T426" s="256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7" t="s">
        <v>150</v>
      </c>
      <c r="AU426" s="257" t="s">
        <v>91</v>
      </c>
      <c r="AV426" s="14" t="s">
        <v>91</v>
      </c>
      <c r="AW426" s="14" t="s">
        <v>36</v>
      </c>
      <c r="AX426" s="14" t="s">
        <v>81</v>
      </c>
      <c r="AY426" s="257" t="s">
        <v>139</v>
      </c>
    </row>
    <row r="427" s="14" customFormat="1">
      <c r="A427" s="14"/>
      <c r="B427" s="247"/>
      <c r="C427" s="248"/>
      <c r="D427" s="232" t="s">
        <v>150</v>
      </c>
      <c r="E427" s="249" t="s">
        <v>1</v>
      </c>
      <c r="F427" s="250" t="s">
        <v>235</v>
      </c>
      <c r="G427" s="248"/>
      <c r="H427" s="251">
        <v>3.2799999999999998</v>
      </c>
      <c r="I427" s="252"/>
      <c r="J427" s="248"/>
      <c r="K427" s="248"/>
      <c r="L427" s="253"/>
      <c r="M427" s="254"/>
      <c r="N427" s="255"/>
      <c r="O427" s="255"/>
      <c r="P427" s="255"/>
      <c r="Q427" s="255"/>
      <c r="R427" s="255"/>
      <c r="S427" s="255"/>
      <c r="T427" s="256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7" t="s">
        <v>150</v>
      </c>
      <c r="AU427" s="257" t="s">
        <v>91</v>
      </c>
      <c r="AV427" s="14" t="s">
        <v>91</v>
      </c>
      <c r="AW427" s="14" t="s">
        <v>36</v>
      </c>
      <c r="AX427" s="14" t="s">
        <v>81</v>
      </c>
      <c r="AY427" s="257" t="s">
        <v>139</v>
      </c>
    </row>
    <row r="428" s="13" customFormat="1">
      <c r="A428" s="13"/>
      <c r="B428" s="237"/>
      <c r="C428" s="238"/>
      <c r="D428" s="232" t="s">
        <v>150</v>
      </c>
      <c r="E428" s="239" t="s">
        <v>1</v>
      </c>
      <c r="F428" s="240" t="s">
        <v>443</v>
      </c>
      <c r="G428" s="238"/>
      <c r="H428" s="239" t="s">
        <v>1</v>
      </c>
      <c r="I428" s="241"/>
      <c r="J428" s="238"/>
      <c r="K428" s="238"/>
      <c r="L428" s="242"/>
      <c r="M428" s="243"/>
      <c r="N428" s="244"/>
      <c r="O428" s="244"/>
      <c r="P428" s="244"/>
      <c r="Q428" s="244"/>
      <c r="R428" s="244"/>
      <c r="S428" s="244"/>
      <c r="T428" s="245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6" t="s">
        <v>150</v>
      </c>
      <c r="AU428" s="246" t="s">
        <v>91</v>
      </c>
      <c r="AV428" s="13" t="s">
        <v>89</v>
      </c>
      <c r="AW428" s="13" t="s">
        <v>36</v>
      </c>
      <c r="AX428" s="13" t="s">
        <v>81</v>
      </c>
      <c r="AY428" s="246" t="s">
        <v>139</v>
      </c>
    </row>
    <row r="429" s="14" customFormat="1">
      <c r="A429" s="14"/>
      <c r="B429" s="247"/>
      <c r="C429" s="248"/>
      <c r="D429" s="232" t="s">
        <v>150</v>
      </c>
      <c r="E429" s="249" t="s">
        <v>1</v>
      </c>
      <c r="F429" s="250" t="s">
        <v>444</v>
      </c>
      <c r="G429" s="248"/>
      <c r="H429" s="251">
        <v>-0.45100000000000001</v>
      </c>
      <c r="I429" s="252"/>
      <c r="J429" s="248"/>
      <c r="K429" s="248"/>
      <c r="L429" s="253"/>
      <c r="M429" s="254"/>
      <c r="N429" s="255"/>
      <c r="O429" s="255"/>
      <c r="P429" s="255"/>
      <c r="Q429" s="255"/>
      <c r="R429" s="255"/>
      <c r="S429" s="255"/>
      <c r="T429" s="256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7" t="s">
        <v>150</v>
      </c>
      <c r="AU429" s="257" t="s">
        <v>91</v>
      </c>
      <c r="AV429" s="14" t="s">
        <v>91</v>
      </c>
      <c r="AW429" s="14" t="s">
        <v>36</v>
      </c>
      <c r="AX429" s="14" t="s">
        <v>81</v>
      </c>
      <c r="AY429" s="257" t="s">
        <v>139</v>
      </c>
    </row>
    <row r="430" s="16" customFormat="1">
      <c r="A430" s="16"/>
      <c r="B430" s="269"/>
      <c r="C430" s="270"/>
      <c r="D430" s="232" t="s">
        <v>150</v>
      </c>
      <c r="E430" s="271" t="s">
        <v>1</v>
      </c>
      <c r="F430" s="272" t="s">
        <v>172</v>
      </c>
      <c r="G430" s="270"/>
      <c r="H430" s="273">
        <v>4.1459999999999999</v>
      </c>
      <c r="I430" s="274"/>
      <c r="J430" s="270"/>
      <c r="K430" s="270"/>
      <c r="L430" s="275"/>
      <c r="M430" s="276"/>
      <c r="N430" s="277"/>
      <c r="O430" s="277"/>
      <c r="P430" s="277"/>
      <c r="Q430" s="277"/>
      <c r="R430" s="277"/>
      <c r="S430" s="277"/>
      <c r="T430" s="278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T430" s="279" t="s">
        <v>150</v>
      </c>
      <c r="AU430" s="279" t="s">
        <v>91</v>
      </c>
      <c r="AV430" s="16" t="s">
        <v>146</v>
      </c>
      <c r="AW430" s="16" t="s">
        <v>36</v>
      </c>
      <c r="AX430" s="16" t="s">
        <v>89</v>
      </c>
      <c r="AY430" s="279" t="s">
        <v>139</v>
      </c>
    </row>
    <row r="431" s="2" customFormat="1" ht="24.15" customHeight="1">
      <c r="A431" s="39"/>
      <c r="B431" s="40"/>
      <c r="C431" s="219" t="s">
        <v>445</v>
      </c>
      <c r="D431" s="219" t="s">
        <v>141</v>
      </c>
      <c r="E431" s="220" t="s">
        <v>446</v>
      </c>
      <c r="F431" s="221" t="s">
        <v>447</v>
      </c>
      <c r="G431" s="222" t="s">
        <v>167</v>
      </c>
      <c r="H431" s="223">
        <v>57.460000000000001</v>
      </c>
      <c r="I431" s="224"/>
      <c r="J431" s="225">
        <f>ROUND(I431*H431,2)</f>
        <v>0</v>
      </c>
      <c r="K431" s="221" t="s">
        <v>145</v>
      </c>
      <c r="L431" s="45"/>
      <c r="M431" s="226" t="s">
        <v>1</v>
      </c>
      <c r="N431" s="227" t="s">
        <v>46</v>
      </c>
      <c r="O431" s="92"/>
      <c r="P431" s="228">
        <f>O431*H431</f>
        <v>0</v>
      </c>
      <c r="Q431" s="228">
        <v>0.00048999999999999998</v>
      </c>
      <c r="R431" s="228">
        <f>Q431*H431</f>
        <v>0.028155400000000001</v>
      </c>
      <c r="S431" s="228">
        <v>0</v>
      </c>
      <c r="T431" s="229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30" t="s">
        <v>146</v>
      </c>
      <c r="AT431" s="230" t="s">
        <v>141</v>
      </c>
      <c r="AU431" s="230" t="s">
        <v>91</v>
      </c>
      <c r="AY431" s="18" t="s">
        <v>139</v>
      </c>
      <c r="BE431" s="231">
        <f>IF(N431="základní",J431,0)</f>
        <v>0</v>
      </c>
      <c r="BF431" s="231">
        <f>IF(N431="snížená",J431,0)</f>
        <v>0</v>
      </c>
      <c r="BG431" s="231">
        <f>IF(N431="zákl. přenesená",J431,0)</f>
        <v>0</v>
      </c>
      <c r="BH431" s="231">
        <f>IF(N431="sníž. přenesená",J431,0)</f>
        <v>0</v>
      </c>
      <c r="BI431" s="231">
        <f>IF(N431="nulová",J431,0)</f>
        <v>0</v>
      </c>
      <c r="BJ431" s="18" t="s">
        <v>89</v>
      </c>
      <c r="BK431" s="231">
        <f>ROUND(I431*H431,2)</f>
        <v>0</v>
      </c>
      <c r="BL431" s="18" t="s">
        <v>146</v>
      </c>
      <c r="BM431" s="230" t="s">
        <v>448</v>
      </c>
    </row>
    <row r="432" s="13" customFormat="1">
      <c r="A432" s="13"/>
      <c r="B432" s="237"/>
      <c r="C432" s="238"/>
      <c r="D432" s="232" t="s">
        <v>150</v>
      </c>
      <c r="E432" s="239" t="s">
        <v>1</v>
      </c>
      <c r="F432" s="240" t="s">
        <v>232</v>
      </c>
      <c r="G432" s="238"/>
      <c r="H432" s="239" t="s">
        <v>1</v>
      </c>
      <c r="I432" s="241"/>
      <c r="J432" s="238"/>
      <c r="K432" s="238"/>
      <c r="L432" s="242"/>
      <c r="M432" s="243"/>
      <c r="N432" s="244"/>
      <c r="O432" s="244"/>
      <c r="P432" s="244"/>
      <c r="Q432" s="244"/>
      <c r="R432" s="244"/>
      <c r="S432" s="244"/>
      <c r="T432" s="245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6" t="s">
        <v>150</v>
      </c>
      <c r="AU432" s="246" t="s">
        <v>91</v>
      </c>
      <c r="AV432" s="13" t="s">
        <v>89</v>
      </c>
      <c r="AW432" s="13" t="s">
        <v>36</v>
      </c>
      <c r="AX432" s="13" t="s">
        <v>81</v>
      </c>
      <c r="AY432" s="246" t="s">
        <v>139</v>
      </c>
    </row>
    <row r="433" s="13" customFormat="1">
      <c r="A433" s="13"/>
      <c r="B433" s="237"/>
      <c r="C433" s="238"/>
      <c r="D433" s="232" t="s">
        <v>150</v>
      </c>
      <c r="E433" s="239" t="s">
        <v>1</v>
      </c>
      <c r="F433" s="240" t="s">
        <v>233</v>
      </c>
      <c r="G433" s="238"/>
      <c r="H433" s="239" t="s">
        <v>1</v>
      </c>
      <c r="I433" s="241"/>
      <c r="J433" s="238"/>
      <c r="K433" s="238"/>
      <c r="L433" s="242"/>
      <c r="M433" s="243"/>
      <c r="N433" s="244"/>
      <c r="O433" s="244"/>
      <c r="P433" s="244"/>
      <c r="Q433" s="244"/>
      <c r="R433" s="244"/>
      <c r="S433" s="244"/>
      <c r="T433" s="245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6" t="s">
        <v>150</v>
      </c>
      <c r="AU433" s="246" t="s">
        <v>91</v>
      </c>
      <c r="AV433" s="13" t="s">
        <v>89</v>
      </c>
      <c r="AW433" s="13" t="s">
        <v>36</v>
      </c>
      <c r="AX433" s="13" t="s">
        <v>81</v>
      </c>
      <c r="AY433" s="246" t="s">
        <v>139</v>
      </c>
    </row>
    <row r="434" s="14" customFormat="1">
      <c r="A434" s="14"/>
      <c r="B434" s="247"/>
      <c r="C434" s="248"/>
      <c r="D434" s="232" t="s">
        <v>150</v>
      </c>
      <c r="E434" s="249" t="s">
        <v>1</v>
      </c>
      <c r="F434" s="250" t="s">
        <v>449</v>
      </c>
      <c r="G434" s="248"/>
      <c r="H434" s="251">
        <v>16.460000000000001</v>
      </c>
      <c r="I434" s="252"/>
      <c r="J434" s="248"/>
      <c r="K434" s="248"/>
      <c r="L434" s="253"/>
      <c r="M434" s="254"/>
      <c r="N434" s="255"/>
      <c r="O434" s="255"/>
      <c r="P434" s="255"/>
      <c r="Q434" s="255"/>
      <c r="R434" s="255"/>
      <c r="S434" s="255"/>
      <c r="T434" s="256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57" t="s">
        <v>150</v>
      </c>
      <c r="AU434" s="257" t="s">
        <v>91</v>
      </c>
      <c r="AV434" s="14" t="s">
        <v>91</v>
      </c>
      <c r="AW434" s="14" t="s">
        <v>36</v>
      </c>
      <c r="AX434" s="14" t="s">
        <v>81</v>
      </c>
      <c r="AY434" s="257" t="s">
        <v>139</v>
      </c>
    </row>
    <row r="435" s="14" customFormat="1">
      <c r="A435" s="14"/>
      <c r="B435" s="247"/>
      <c r="C435" s="248"/>
      <c r="D435" s="232" t="s">
        <v>150</v>
      </c>
      <c r="E435" s="249" t="s">
        <v>1</v>
      </c>
      <c r="F435" s="250" t="s">
        <v>450</v>
      </c>
      <c r="G435" s="248"/>
      <c r="H435" s="251">
        <v>41</v>
      </c>
      <c r="I435" s="252"/>
      <c r="J435" s="248"/>
      <c r="K435" s="248"/>
      <c r="L435" s="253"/>
      <c r="M435" s="254"/>
      <c r="N435" s="255"/>
      <c r="O435" s="255"/>
      <c r="P435" s="255"/>
      <c r="Q435" s="255"/>
      <c r="R435" s="255"/>
      <c r="S435" s="255"/>
      <c r="T435" s="256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7" t="s">
        <v>150</v>
      </c>
      <c r="AU435" s="257" t="s">
        <v>91</v>
      </c>
      <c r="AV435" s="14" t="s">
        <v>91</v>
      </c>
      <c r="AW435" s="14" t="s">
        <v>36</v>
      </c>
      <c r="AX435" s="14" t="s">
        <v>81</v>
      </c>
      <c r="AY435" s="257" t="s">
        <v>139</v>
      </c>
    </row>
    <row r="436" s="16" customFormat="1">
      <c r="A436" s="16"/>
      <c r="B436" s="269"/>
      <c r="C436" s="270"/>
      <c r="D436" s="232" t="s">
        <v>150</v>
      </c>
      <c r="E436" s="271" t="s">
        <v>1</v>
      </c>
      <c r="F436" s="272" t="s">
        <v>172</v>
      </c>
      <c r="G436" s="270"/>
      <c r="H436" s="273">
        <v>57.460000000000001</v>
      </c>
      <c r="I436" s="274"/>
      <c r="J436" s="270"/>
      <c r="K436" s="270"/>
      <c r="L436" s="275"/>
      <c r="M436" s="276"/>
      <c r="N436" s="277"/>
      <c r="O436" s="277"/>
      <c r="P436" s="277"/>
      <c r="Q436" s="277"/>
      <c r="R436" s="277"/>
      <c r="S436" s="277"/>
      <c r="T436" s="278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T436" s="279" t="s">
        <v>150</v>
      </c>
      <c r="AU436" s="279" t="s">
        <v>91</v>
      </c>
      <c r="AV436" s="16" t="s">
        <v>146</v>
      </c>
      <c r="AW436" s="16" t="s">
        <v>36</v>
      </c>
      <c r="AX436" s="16" t="s">
        <v>89</v>
      </c>
      <c r="AY436" s="279" t="s">
        <v>139</v>
      </c>
    </row>
    <row r="437" s="2" customFormat="1" ht="37.8" customHeight="1">
      <c r="A437" s="39"/>
      <c r="B437" s="40"/>
      <c r="C437" s="280" t="s">
        <v>451</v>
      </c>
      <c r="D437" s="280" t="s">
        <v>327</v>
      </c>
      <c r="E437" s="281" t="s">
        <v>452</v>
      </c>
      <c r="F437" s="282" t="s">
        <v>453</v>
      </c>
      <c r="G437" s="283" t="s">
        <v>167</v>
      </c>
      <c r="H437" s="284">
        <v>59.183999999999998</v>
      </c>
      <c r="I437" s="285"/>
      <c r="J437" s="286">
        <f>ROUND(I437*H437,2)</f>
        <v>0</v>
      </c>
      <c r="K437" s="282" t="s">
        <v>145</v>
      </c>
      <c r="L437" s="287"/>
      <c r="M437" s="288" t="s">
        <v>1</v>
      </c>
      <c r="N437" s="289" t="s">
        <v>46</v>
      </c>
      <c r="O437" s="92"/>
      <c r="P437" s="228">
        <f>O437*H437</f>
        <v>0</v>
      </c>
      <c r="Q437" s="228">
        <v>0.00048000000000000001</v>
      </c>
      <c r="R437" s="228">
        <f>Q437*H437</f>
        <v>0.028408320000000001</v>
      </c>
      <c r="S437" s="228">
        <v>0</v>
      </c>
      <c r="T437" s="229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30" t="s">
        <v>203</v>
      </c>
      <c r="AT437" s="230" t="s">
        <v>327</v>
      </c>
      <c r="AU437" s="230" t="s">
        <v>91</v>
      </c>
      <c r="AY437" s="18" t="s">
        <v>139</v>
      </c>
      <c r="BE437" s="231">
        <f>IF(N437="základní",J437,0)</f>
        <v>0</v>
      </c>
      <c r="BF437" s="231">
        <f>IF(N437="snížená",J437,0)</f>
        <v>0</v>
      </c>
      <c r="BG437" s="231">
        <f>IF(N437="zákl. přenesená",J437,0)</f>
        <v>0</v>
      </c>
      <c r="BH437" s="231">
        <f>IF(N437="sníž. přenesená",J437,0)</f>
        <v>0</v>
      </c>
      <c r="BI437" s="231">
        <f>IF(N437="nulová",J437,0)</f>
        <v>0</v>
      </c>
      <c r="BJ437" s="18" t="s">
        <v>89</v>
      </c>
      <c r="BK437" s="231">
        <f>ROUND(I437*H437,2)</f>
        <v>0</v>
      </c>
      <c r="BL437" s="18" t="s">
        <v>146</v>
      </c>
      <c r="BM437" s="230" t="s">
        <v>454</v>
      </c>
    </row>
    <row r="438" s="13" customFormat="1">
      <c r="A438" s="13"/>
      <c r="B438" s="237"/>
      <c r="C438" s="238"/>
      <c r="D438" s="232" t="s">
        <v>150</v>
      </c>
      <c r="E438" s="239" t="s">
        <v>1</v>
      </c>
      <c r="F438" s="240" t="s">
        <v>232</v>
      </c>
      <c r="G438" s="238"/>
      <c r="H438" s="239" t="s">
        <v>1</v>
      </c>
      <c r="I438" s="241"/>
      <c r="J438" s="238"/>
      <c r="K438" s="238"/>
      <c r="L438" s="242"/>
      <c r="M438" s="243"/>
      <c r="N438" s="244"/>
      <c r="O438" s="244"/>
      <c r="P438" s="244"/>
      <c r="Q438" s="244"/>
      <c r="R438" s="244"/>
      <c r="S438" s="244"/>
      <c r="T438" s="245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6" t="s">
        <v>150</v>
      </c>
      <c r="AU438" s="246" t="s">
        <v>91</v>
      </c>
      <c r="AV438" s="13" t="s">
        <v>89</v>
      </c>
      <c r="AW438" s="13" t="s">
        <v>36</v>
      </c>
      <c r="AX438" s="13" t="s">
        <v>81</v>
      </c>
      <c r="AY438" s="246" t="s">
        <v>139</v>
      </c>
    </row>
    <row r="439" s="13" customFormat="1">
      <c r="A439" s="13"/>
      <c r="B439" s="237"/>
      <c r="C439" s="238"/>
      <c r="D439" s="232" t="s">
        <v>150</v>
      </c>
      <c r="E439" s="239" t="s">
        <v>1</v>
      </c>
      <c r="F439" s="240" t="s">
        <v>233</v>
      </c>
      <c r="G439" s="238"/>
      <c r="H439" s="239" t="s">
        <v>1</v>
      </c>
      <c r="I439" s="241"/>
      <c r="J439" s="238"/>
      <c r="K439" s="238"/>
      <c r="L439" s="242"/>
      <c r="M439" s="243"/>
      <c r="N439" s="244"/>
      <c r="O439" s="244"/>
      <c r="P439" s="244"/>
      <c r="Q439" s="244"/>
      <c r="R439" s="244"/>
      <c r="S439" s="244"/>
      <c r="T439" s="245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6" t="s">
        <v>150</v>
      </c>
      <c r="AU439" s="246" t="s">
        <v>91</v>
      </c>
      <c r="AV439" s="13" t="s">
        <v>89</v>
      </c>
      <c r="AW439" s="13" t="s">
        <v>36</v>
      </c>
      <c r="AX439" s="13" t="s">
        <v>81</v>
      </c>
      <c r="AY439" s="246" t="s">
        <v>139</v>
      </c>
    </row>
    <row r="440" s="14" customFormat="1">
      <c r="A440" s="14"/>
      <c r="B440" s="247"/>
      <c r="C440" s="248"/>
      <c r="D440" s="232" t="s">
        <v>150</v>
      </c>
      <c r="E440" s="249" t="s">
        <v>1</v>
      </c>
      <c r="F440" s="250" t="s">
        <v>455</v>
      </c>
      <c r="G440" s="248"/>
      <c r="H440" s="251">
        <v>16.954000000000001</v>
      </c>
      <c r="I440" s="252"/>
      <c r="J440" s="248"/>
      <c r="K440" s="248"/>
      <c r="L440" s="253"/>
      <c r="M440" s="254"/>
      <c r="N440" s="255"/>
      <c r="O440" s="255"/>
      <c r="P440" s="255"/>
      <c r="Q440" s="255"/>
      <c r="R440" s="255"/>
      <c r="S440" s="255"/>
      <c r="T440" s="256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57" t="s">
        <v>150</v>
      </c>
      <c r="AU440" s="257" t="s">
        <v>91</v>
      </c>
      <c r="AV440" s="14" t="s">
        <v>91</v>
      </c>
      <c r="AW440" s="14" t="s">
        <v>36</v>
      </c>
      <c r="AX440" s="14" t="s">
        <v>81</v>
      </c>
      <c r="AY440" s="257" t="s">
        <v>139</v>
      </c>
    </row>
    <row r="441" s="14" customFormat="1">
      <c r="A441" s="14"/>
      <c r="B441" s="247"/>
      <c r="C441" s="248"/>
      <c r="D441" s="232" t="s">
        <v>150</v>
      </c>
      <c r="E441" s="249" t="s">
        <v>1</v>
      </c>
      <c r="F441" s="250" t="s">
        <v>456</v>
      </c>
      <c r="G441" s="248"/>
      <c r="H441" s="251">
        <v>42.229999999999997</v>
      </c>
      <c r="I441" s="252"/>
      <c r="J441" s="248"/>
      <c r="K441" s="248"/>
      <c r="L441" s="253"/>
      <c r="M441" s="254"/>
      <c r="N441" s="255"/>
      <c r="O441" s="255"/>
      <c r="P441" s="255"/>
      <c r="Q441" s="255"/>
      <c r="R441" s="255"/>
      <c r="S441" s="255"/>
      <c r="T441" s="256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7" t="s">
        <v>150</v>
      </c>
      <c r="AU441" s="257" t="s">
        <v>91</v>
      </c>
      <c r="AV441" s="14" t="s">
        <v>91</v>
      </c>
      <c r="AW441" s="14" t="s">
        <v>36</v>
      </c>
      <c r="AX441" s="14" t="s">
        <v>81</v>
      </c>
      <c r="AY441" s="257" t="s">
        <v>139</v>
      </c>
    </row>
    <row r="442" s="16" customFormat="1">
      <c r="A442" s="16"/>
      <c r="B442" s="269"/>
      <c r="C442" s="270"/>
      <c r="D442" s="232" t="s">
        <v>150</v>
      </c>
      <c r="E442" s="271" t="s">
        <v>1</v>
      </c>
      <c r="F442" s="272" t="s">
        <v>172</v>
      </c>
      <c r="G442" s="270"/>
      <c r="H442" s="273">
        <v>59.183999999999998</v>
      </c>
      <c r="I442" s="274"/>
      <c r="J442" s="270"/>
      <c r="K442" s="270"/>
      <c r="L442" s="275"/>
      <c r="M442" s="276"/>
      <c r="N442" s="277"/>
      <c r="O442" s="277"/>
      <c r="P442" s="277"/>
      <c r="Q442" s="277"/>
      <c r="R442" s="277"/>
      <c r="S442" s="277"/>
      <c r="T442" s="278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T442" s="279" t="s">
        <v>150</v>
      </c>
      <c r="AU442" s="279" t="s">
        <v>91</v>
      </c>
      <c r="AV442" s="16" t="s">
        <v>146</v>
      </c>
      <c r="AW442" s="16" t="s">
        <v>36</v>
      </c>
      <c r="AX442" s="16" t="s">
        <v>89</v>
      </c>
      <c r="AY442" s="279" t="s">
        <v>139</v>
      </c>
    </row>
    <row r="443" s="2" customFormat="1" ht="24.15" customHeight="1">
      <c r="A443" s="39"/>
      <c r="B443" s="40"/>
      <c r="C443" s="219" t="s">
        <v>457</v>
      </c>
      <c r="D443" s="219" t="s">
        <v>141</v>
      </c>
      <c r="E443" s="220" t="s">
        <v>458</v>
      </c>
      <c r="F443" s="221" t="s">
        <v>459</v>
      </c>
      <c r="G443" s="222" t="s">
        <v>196</v>
      </c>
      <c r="H443" s="223">
        <v>68.951999999999998</v>
      </c>
      <c r="I443" s="224"/>
      <c r="J443" s="225">
        <f>ROUND(I443*H443,2)</f>
        <v>0</v>
      </c>
      <c r="K443" s="221" t="s">
        <v>145</v>
      </c>
      <c r="L443" s="45"/>
      <c r="M443" s="226" t="s">
        <v>1</v>
      </c>
      <c r="N443" s="227" t="s">
        <v>46</v>
      </c>
      <c r="O443" s="92"/>
      <c r="P443" s="228">
        <f>O443*H443</f>
        <v>0</v>
      </c>
      <c r="Q443" s="228">
        <v>0.00010000000000000001</v>
      </c>
      <c r="R443" s="228">
        <f>Q443*H443</f>
        <v>0.0068951999999999998</v>
      </c>
      <c r="S443" s="228">
        <v>0</v>
      </c>
      <c r="T443" s="229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30" t="s">
        <v>146</v>
      </c>
      <c r="AT443" s="230" t="s">
        <v>141</v>
      </c>
      <c r="AU443" s="230" t="s">
        <v>91</v>
      </c>
      <c r="AY443" s="18" t="s">
        <v>139</v>
      </c>
      <c r="BE443" s="231">
        <f>IF(N443="základní",J443,0)</f>
        <v>0</v>
      </c>
      <c r="BF443" s="231">
        <f>IF(N443="snížená",J443,0)</f>
        <v>0</v>
      </c>
      <c r="BG443" s="231">
        <f>IF(N443="zákl. přenesená",J443,0)</f>
        <v>0</v>
      </c>
      <c r="BH443" s="231">
        <f>IF(N443="sníž. přenesená",J443,0)</f>
        <v>0</v>
      </c>
      <c r="BI443" s="231">
        <f>IF(N443="nulová",J443,0)</f>
        <v>0</v>
      </c>
      <c r="BJ443" s="18" t="s">
        <v>89</v>
      </c>
      <c r="BK443" s="231">
        <f>ROUND(I443*H443,2)</f>
        <v>0</v>
      </c>
      <c r="BL443" s="18" t="s">
        <v>146</v>
      </c>
      <c r="BM443" s="230" t="s">
        <v>460</v>
      </c>
    </row>
    <row r="444" s="13" customFormat="1">
      <c r="A444" s="13"/>
      <c r="B444" s="237"/>
      <c r="C444" s="238"/>
      <c r="D444" s="232" t="s">
        <v>150</v>
      </c>
      <c r="E444" s="239" t="s">
        <v>1</v>
      </c>
      <c r="F444" s="240" t="s">
        <v>232</v>
      </c>
      <c r="G444" s="238"/>
      <c r="H444" s="239" t="s">
        <v>1</v>
      </c>
      <c r="I444" s="241"/>
      <c r="J444" s="238"/>
      <c r="K444" s="238"/>
      <c r="L444" s="242"/>
      <c r="M444" s="243"/>
      <c r="N444" s="244"/>
      <c r="O444" s="244"/>
      <c r="P444" s="244"/>
      <c r="Q444" s="244"/>
      <c r="R444" s="244"/>
      <c r="S444" s="244"/>
      <c r="T444" s="245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6" t="s">
        <v>150</v>
      </c>
      <c r="AU444" s="246" t="s">
        <v>91</v>
      </c>
      <c r="AV444" s="13" t="s">
        <v>89</v>
      </c>
      <c r="AW444" s="13" t="s">
        <v>36</v>
      </c>
      <c r="AX444" s="13" t="s">
        <v>81</v>
      </c>
      <c r="AY444" s="246" t="s">
        <v>139</v>
      </c>
    </row>
    <row r="445" s="13" customFormat="1">
      <c r="A445" s="13"/>
      <c r="B445" s="237"/>
      <c r="C445" s="238"/>
      <c r="D445" s="232" t="s">
        <v>150</v>
      </c>
      <c r="E445" s="239" t="s">
        <v>1</v>
      </c>
      <c r="F445" s="240" t="s">
        <v>233</v>
      </c>
      <c r="G445" s="238"/>
      <c r="H445" s="239" t="s">
        <v>1</v>
      </c>
      <c r="I445" s="241"/>
      <c r="J445" s="238"/>
      <c r="K445" s="238"/>
      <c r="L445" s="242"/>
      <c r="M445" s="243"/>
      <c r="N445" s="244"/>
      <c r="O445" s="244"/>
      <c r="P445" s="244"/>
      <c r="Q445" s="244"/>
      <c r="R445" s="244"/>
      <c r="S445" s="244"/>
      <c r="T445" s="245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6" t="s">
        <v>150</v>
      </c>
      <c r="AU445" s="246" t="s">
        <v>91</v>
      </c>
      <c r="AV445" s="13" t="s">
        <v>89</v>
      </c>
      <c r="AW445" s="13" t="s">
        <v>36</v>
      </c>
      <c r="AX445" s="13" t="s">
        <v>81</v>
      </c>
      <c r="AY445" s="246" t="s">
        <v>139</v>
      </c>
    </row>
    <row r="446" s="14" customFormat="1">
      <c r="A446" s="14"/>
      <c r="B446" s="247"/>
      <c r="C446" s="248"/>
      <c r="D446" s="232" t="s">
        <v>150</v>
      </c>
      <c r="E446" s="249" t="s">
        <v>1</v>
      </c>
      <c r="F446" s="250" t="s">
        <v>461</v>
      </c>
      <c r="G446" s="248"/>
      <c r="H446" s="251">
        <v>19.751999999999999</v>
      </c>
      <c r="I446" s="252"/>
      <c r="J446" s="248"/>
      <c r="K446" s="248"/>
      <c r="L446" s="253"/>
      <c r="M446" s="254"/>
      <c r="N446" s="255"/>
      <c r="O446" s="255"/>
      <c r="P446" s="255"/>
      <c r="Q446" s="255"/>
      <c r="R446" s="255"/>
      <c r="S446" s="255"/>
      <c r="T446" s="256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7" t="s">
        <v>150</v>
      </c>
      <c r="AU446" s="257" t="s">
        <v>91</v>
      </c>
      <c r="AV446" s="14" t="s">
        <v>91</v>
      </c>
      <c r="AW446" s="14" t="s">
        <v>36</v>
      </c>
      <c r="AX446" s="14" t="s">
        <v>81</v>
      </c>
      <c r="AY446" s="257" t="s">
        <v>139</v>
      </c>
    </row>
    <row r="447" s="14" customFormat="1">
      <c r="A447" s="14"/>
      <c r="B447" s="247"/>
      <c r="C447" s="248"/>
      <c r="D447" s="232" t="s">
        <v>150</v>
      </c>
      <c r="E447" s="249" t="s">
        <v>1</v>
      </c>
      <c r="F447" s="250" t="s">
        <v>462</v>
      </c>
      <c r="G447" s="248"/>
      <c r="H447" s="251">
        <v>49.200000000000003</v>
      </c>
      <c r="I447" s="252"/>
      <c r="J447" s="248"/>
      <c r="K447" s="248"/>
      <c r="L447" s="253"/>
      <c r="M447" s="254"/>
      <c r="N447" s="255"/>
      <c r="O447" s="255"/>
      <c r="P447" s="255"/>
      <c r="Q447" s="255"/>
      <c r="R447" s="255"/>
      <c r="S447" s="255"/>
      <c r="T447" s="256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7" t="s">
        <v>150</v>
      </c>
      <c r="AU447" s="257" t="s">
        <v>91</v>
      </c>
      <c r="AV447" s="14" t="s">
        <v>91</v>
      </c>
      <c r="AW447" s="14" t="s">
        <v>36</v>
      </c>
      <c r="AX447" s="14" t="s">
        <v>81</v>
      </c>
      <c r="AY447" s="257" t="s">
        <v>139</v>
      </c>
    </row>
    <row r="448" s="16" customFormat="1">
      <c r="A448" s="16"/>
      <c r="B448" s="269"/>
      <c r="C448" s="270"/>
      <c r="D448" s="232" t="s">
        <v>150</v>
      </c>
      <c r="E448" s="271" t="s">
        <v>1</v>
      </c>
      <c r="F448" s="272" t="s">
        <v>172</v>
      </c>
      <c r="G448" s="270"/>
      <c r="H448" s="273">
        <v>68.951999999999998</v>
      </c>
      <c r="I448" s="274"/>
      <c r="J448" s="270"/>
      <c r="K448" s="270"/>
      <c r="L448" s="275"/>
      <c r="M448" s="276"/>
      <c r="N448" s="277"/>
      <c r="O448" s="277"/>
      <c r="P448" s="277"/>
      <c r="Q448" s="277"/>
      <c r="R448" s="277"/>
      <c r="S448" s="277"/>
      <c r="T448" s="278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T448" s="279" t="s">
        <v>150</v>
      </c>
      <c r="AU448" s="279" t="s">
        <v>91</v>
      </c>
      <c r="AV448" s="16" t="s">
        <v>146</v>
      </c>
      <c r="AW448" s="16" t="s">
        <v>36</v>
      </c>
      <c r="AX448" s="16" t="s">
        <v>89</v>
      </c>
      <c r="AY448" s="279" t="s">
        <v>139</v>
      </c>
    </row>
    <row r="449" s="2" customFormat="1" ht="24.15" customHeight="1">
      <c r="A449" s="39"/>
      <c r="B449" s="40"/>
      <c r="C449" s="280" t="s">
        <v>463</v>
      </c>
      <c r="D449" s="280" t="s">
        <v>327</v>
      </c>
      <c r="E449" s="281" t="s">
        <v>464</v>
      </c>
      <c r="F449" s="282" t="s">
        <v>465</v>
      </c>
      <c r="G449" s="283" t="s">
        <v>196</v>
      </c>
      <c r="H449" s="284">
        <v>81.673000000000002</v>
      </c>
      <c r="I449" s="285"/>
      <c r="J449" s="286">
        <f>ROUND(I449*H449,2)</f>
        <v>0</v>
      </c>
      <c r="K449" s="282" t="s">
        <v>145</v>
      </c>
      <c r="L449" s="287"/>
      <c r="M449" s="288" t="s">
        <v>1</v>
      </c>
      <c r="N449" s="289" t="s">
        <v>46</v>
      </c>
      <c r="O449" s="92"/>
      <c r="P449" s="228">
        <f>O449*H449</f>
        <v>0</v>
      </c>
      <c r="Q449" s="228">
        <v>0.00029999999999999997</v>
      </c>
      <c r="R449" s="228">
        <f>Q449*H449</f>
        <v>0.0245019</v>
      </c>
      <c r="S449" s="228">
        <v>0</v>
      </c>
      <c r="T449" s="229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30" t="s">
        <v>203</v>
      </c>
      <c r="AT449" s="230" t="s">
        <v>327</v>
      </c>
      <c r="AU449" s="230" t="s">
        <v>91</v>
      </c>
      <c r="AY449" s="18" t="s">
        <v>139</v>
      </c>
      <c r="BE449" s="231">
        <f>IF(N449="základní",J449,0)</f>
        <v>0</v>
      </c>
      <c r="BF449" s="231">
        <f>IF(N449="snížená",J449,0)</f>
        <v>0</v>
      </c>
      <c r="BG449" s="231">
        <f>IF(N449="zákl. přenesená",J449,0)</f>
        <v>0</v>
      </c>
      <c r="BH449" s="231">
        <f>IF(N449="sníž. přenesená",J449,0)</f>
        <v>0</v>
      </c>
      <c r="BI449" s="231">
        <f>IF(N449="nulová",J449,0)</f>
        <v>0</v>
      </c>
      <c r="BJ449" s="18" t="s">
        <v>89</v>
      </c>
      <c r="BK449" s="231">
        <f>ROUND(I449*H449,2)</f>
        <v>0</v>
      </c>
      <c r="BL449" s="18" t="s">
        <v>146</v>
      </c>
      <c r="BM449" s="230" t="s">
        <v>466</v>
      </c>
    </row>
    <row r="450" s="13" customFormat="1">
      <c r="A450" s="13"/>
      <c r="B450" s="237"/>
      <c r="C450" s="238"/>
      <c r="D450" s="232" t="s">
        <v>150</v>
      </c>
      <c r="E450" s="239" t="s">
        <v>1</v>
      </c>
      <c r="F450" s="240" t="s">
        <v>232</v>
      </c>
      <c r="G450" s="238"/>
      <c r="H450" s="239" t="s">
        <v>1</v>
      </c>
      <c r="I450" s="241"/>
      <c r="J450" s="238"/>
      <c r="K450" s="238"/>
      <c r="L450" s="242"/>
      <c r="M450" s="243"/>
      <c r="N450" s="244"/>
      <c r="O450" s="244"/>
      <c r="P450" s="244"/>
      <c r="Q450" s="244"/>
      <c r="R450" s="244"/>
      <c r="S450" s="244"/>
      <c r="T450" s="245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6" t="s">
        <v>150</v>
      </c>
      <c r="AU450" s="246" t="s">
        <v>91</v>
      </c>
      <c r="AV450" s="13" t="s">
        <v>89</v>
      </c>
      <c r="AW450" s="13" t="s">
        <v>36</v>
      </c>
      <c r="AX450" s="13" t="s">
        <v>81</v>
      </c>
      <c r="AY450" s="246" t="s">
        <v>139</v>
      </c>
    </row>
    <row r="451" s="13" customFormat="1">
      <c r="A451" s="13"/>
      <c r="B451" s="237"/>
      <c r="C451" s="238"/>
      <c r="D451" s="232" t="s">
        <v>150</v>
      </c>
      <c r="E451" s="239" t="s">
        <v>1</v>
      </c>
      <c r="F451" s="240" t="s">
        <v>233</v>
      </c>
      <c r="G451" s="238"/>
      <c r="H451" s="239" t="s">
        <v>1</v>
      </c>
      <c r="I451" s="241"/>
      <c r="J451" s="238"/>
      <c r="K451" s="238"/>
      <c r="L451" s="242"/>
      <c r="M451" s="243"/>
      <c r="N451" s="244"/>
      <c r="O451" s="244"/>
      <c r="P451" s="244"/>
      <c r="Q451" s="244"/>
      <c r="R451" s="244"/>
      <c r="S451" s="244"/>
      <c r="T451" s="245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6" t="s">
        <v>150</v>
      </c>
      <c r="AU451" s="246" t="s">
        <v>91</v>
      </c>
      <c r="AV451" s="13" t="s">
        <v>89</v>
      </c>
      <c r="AW451" s="13" t="s">
        <v>36</v>
      </c>
      <c r="AX451" s="13" t="s">
        <v>81</v>
      </c>
      <c r="AY451" s="246" t="s">
        <v>139</v>
      </c>
    </row>
    <row r="452" s="14" customFormat="1">
      <c r="A452" s="14"/>
      <c r="B452" s="247"/>
      <c r="C452" s="248"/>
      <c r="D452" s="232" t="s">
        <v>150</v>
      </c>
      <c r="E452" s="249" t="s">
        <v>1</v>
      </c>
      <c r="F452" s="250" t="s">
        <v>467</v>
      </c>
      <c r="G452" s="248"/>
      <c r="H452" s="251">
        <v>23.396000000000001</v>
      </c>
      <c r="I452" s="252"/>
      <c r="J452" s="248"/>
      <c r="K452" s="248"/>
      <c r="L452" s="253"/>
      <c r="M452" s="254"/>
      <c r="N452" s="255"/>
      <c r="O452" s="255"/>
      <c r="P452" s="255"/>
      <c r="Q452" s="255"/>
      <c r="R452" s="255"/>
      <c r="S452" s="255"/>
      <c r="T452" s="256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7" t="s">
        <v>150</v>
      </c>
      <c r="AU452" s="257" t="s">
        <v>91</v>
      </c>
      <c r="AV452" s="14" t="s">
        <v>91</v>
      </c>
      <c r="AW452" s="14" t="s">
        <v>36</v>
      </c>
      <c r="AX452" s="14" t="s">
        <v>81</v>
      </c>
      <c r="AY452" s="257" t="s">
        <v>139</v>
      </c>
    </row>
    <row r="453" s="14" customFormat="1">
      <c r="A453" s="14"/>
      <c r="B453" s="247"/>
      <c r="C453" s="248"/>
      <c r="D453" s="232" t="s">
        <v>150</v>
      </c>
      <c r="E453" s="249" t="s">
        <v>1</v>
      </c>
      <c r="F453" s="250" t="s">
        <v>468</v>
      </c>
      <c r="G453" s="248"/>
      <c r="H453" s="251">
        <v>58.277000000000001</v>
      </c>
      <c r="I453" s="252"/>
      <c r="J453" s="248"/>
      <c r="K453" s="248"/>
      <c r="L453" s="253"/>
      <c r="M453" s="254"/>
      <c r="N453" s="255"/>
      <c r="O453" s="255"/>
      <c r="P453" s="255"/>
      <c r="Q453" s="255"/>
      <c r="R453" s="255"/>
      <c r="S453" s="255"/>
      <c r="T453" s="256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57" t="s">
        <v>150</v>
      </c>
      <c r="AU453" s="257" t="s">
        <v>91</v>
      </c>
      <c r="AV453" s="14" t="s">
        <v>91</v>
      </c>
      <c r="AW453" s="14" t="s">
        <v>36</v>
      </c>
      <c r="AX453" s="14" t="s">
        <v>81</v>
      </c>
      <c r="AY453" s="257" t="s">
        <v>139</v>
      </c>
    </row>
    <row r="454" s="16" customFormat="1">
      <c r="A454" s="16"/>
      <c r="B454" s="269"/>
      <c r="C454" s="270"/>
      <c r="D454" s="232" t="s">
        <v>150</v>
      </c>
      <c r="E454" s="271" t="s">
        <v>1</v>
      </c>
      <c r="F454" s="272" t="s">
        <v>172</v>
      </c>
      <c r="G454" s="270"/>
      <c r="H454" s="273">
        <v>81.673000000000002</v>
      </c>
      <c r="I454" s="274"/>
      <c r="J454" s="270"/>
      <c r="K454" s="270"/>
      <c r="L454" s="275"/>
      <c r="M454" s="276"/>
      <c r="N454" s="277"/>
      <c r="O454" s="277"/>
      <c r="P454" s="277"/>
      <c r="Q454" s="277"/>
      <c r="R454" s="277"/>
      <c r="S454" s="277"/>
      <c r="T454" s="278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T454" s="279" t="s">
        <v>150</v>
      </c>
      <c r="AU454" s="279" t="s">
        <v>91</v>
      </c>
      <c r="AV454" s="16" t="s">
        <v>146</v>
      </c>
      <c r="AW454" s="16" t="s">
        <v>36</v>
      </c>
      <c r="AX454" s="16" t="s">
        <v>89</v>
      </c>
      <c r="AY454" s="279" t="s">
        <v>139</v>
      </c>
    </row>
    <row r="455" s="12" customFormat="1" ht="22.8" customHeight="1">
      <c r="A455" s="12"/>
      <c r="B455" s="203"/>
      <c r="C455" s="204"/>
      <c r="D455" s="205" t="s">
        <v>80</v>
      </c>
      <c r="E455" s="217" t="s">
        <v>146</v>
      </c>
      <c r="F455" s="217" t="s">
        <v>469</v>
      </c>
      <c r="G455" s="204"/>
      <c r="H455" s="204"/>
      <c r="I455" s="207"/>
      <c r="J455" s="218">
        <f>BK455</f>
        <v>0</v>
      </c>
      <c r="K455" s="204"/>
      <c r="L455" s="209"/>
      <c r="M455" s="210"/>
      <c r="N455" s="211"/>
      <c r="O455" s="211"/>
      <c r="P455" s="212">
        <f>SUM(P456:P479)</f>
        <v>0</v>
      </c>
      <c r="Q455" s="211"/>
      <c r="R455" s="212">
        <f>SUM(R456:R479)</f>
        <v>14.316801</v>
      </c>
      <c r="S455" s="211"/>
      <c r="T455" s="213">
        <f>SUM(T456:T479)</f>
        <v>0</v>
      </c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R455" s="214" t="s">
        <v>89</v>
      </c>
      <c r="AT455" s="215" t="s">
        <v>80</v>
      </c>
      <c r="AU455" s="215" t="s">
        <v>89</v>
      </c>
      <c r="AY455" s="214" t="s">
        <v>139</v>
      </c>
      <c r="BK455" s="216">
        <f>SUM(BK456:BK479)</f>
        <v>0</v>
      </c>
    </row>
    <row r="456" s="2" customFormat="1" ht="16.5" customHeight="1">
      <c r="A456" s="39"/>
      <c r="B456" s="40"/>
      <c r="C456" s="219" t="s">
        <v>470</v>
      </c>
      <c r="D456" s="219" t="s">
        <v>141</v>
      </c>
      <c r="E456" s="220" t="s">
        <v>471</v>
      </c>
      <c r="F456" s="221" t="s">
        <v>472</v>
      </c>
      <c r="G456" s="222" t="s">
        <v>186</v>
      </c>
      <c r="H456" s="223">
        <v>19.960999999999999</v>
      </c>
      <c r="I456" s="224"/>
      <c r="J456" s="225">
        <f>ROUND(I456*H456,2)</f>
        <v>0</v>
      </c>
      <c r="K456" s="221" t="s">
        <v>145</v>
      </c>
      <c r="L456" s="45"/>
      <c r="M456" s="226" t="s">
        <v>1</v>
      </c>
      <c r="N456" s="227" t="s">
        <v>46</v>
      </c>
      <c r="O456" s="92"/>
      <c r="P456" s="228">
        <f>O456*H456</f>
        <v>0</v>
      </c>
      <c r="Q456" s="228">
        <v>0</v>
      </c>
      <c r="R456" s="228">
        <f>Q456*H456</f>
        <v>0</v>
      </c>
      <c r="S456" s="228">
        <v>0</v>
      </c>
      <c r="T456" s="229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30" t="s">
        <v>146</v>
      </c>
      <c r="AT456" s="230" t="s">
        <v>141</v>
      </c>
      <c r="AU456" s="230" t="s">
        <v>91</v>
      </c>
      <c r="AY456" s="18" t="s">
        <v>139</v>
      </c>
      <c r="BE456" s="231">
        <f>IF(N456="základní",J456,0)</f>
        <v>0</v>
      </c>
      <c r="BF456" s="231">
        <f>IF(N456="snížená",J456,0)</f>
        <v>0</v>
      </c>
      <c r="BG456" s="231">
        <f>IF(N456="zákl. přenesená",J456,0)</f>
        <v>0</v>
      </c>
      <c r="BH456" s="231">
        <f>IF(N456="sníž. přenesená",J456,0)</f>
        <v>0</v>
      </c>
      <c r="BI456" s="231">
        <f>IF(N456="nulová",J456,0)</f>
        <v>0</v>
      </c>
      <c r="BJ456" s="18" t="s">
        <v>89</v>
      </c>
      <c r="BK456" s="231">
        <f>ROUND(I456*H456,2)</f>
        <v>0</v>
      </c>
      <c r="BL456" s="18" t="s">
        <v>146</v>
      </c>
      <c r="BM456" s="230" t="s">
        <v>473</v>
      </c>
    </row>
    <row r="457" s="13" customFormat="1">
      <c r="A457" s="13"/>
      <c r="B457" s="237"/>
      <c r="C457" s="238"/>
      <c r="D457" s="232" t="s">
        <v>150</v>
      </c>
      <c r="E457" s="239" t="s">
        <v>1</v>
      </c>
      <c r="F457" s="240" t="s">
        <v>233</v>
      </c>
      <c r="G457" s="238"/>
      <c r="H457" s="239" t="s">
        <v>1</v>
      </c>
      <c r="I457" s="241"/>
      <c r="J457" s="238"/>
      <c r="K457" s="238"/>
      <c r="L457" s="242"/>
      <c r="M457" s="243"/>
      <c r="N457" s="244"/>
      <c r="O457" s="244"/>
      <c r="P457" s="244"/>
      <c r="Q457" s="244"/>
      <c r="R457" s="244"/>
      <c r="S457" s="244"/>
      <c r="T457" s="245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6" t="s">
        <v>150</v>
      </c>
      <c r="AU457" s="246" t="s">
        <v>91</v>
      </c>
      <c r="AV457" s="13" t="s">
        <v>89</v>
      </c>
      <c r="AW457" s="13" t="s">
        <v>36</v>
      </c>
      <c r="AX457" s="13" t="s">
        <v>81</v>
      </c>
      <c r="AY457" s="246" t="s">
        <v>139</v>
      </c>
    </row>
    <row r="458" s="14" customFormat="1">
      <c r="A458" s="14"/>
      <c r="B458" s="247"/>
      <c r="C458" s="248"/>
      <c r="D458" s="232" t="s">
        <v>150</v>
      </c>
      <c r="E458" s="249" t="s">
        <v>1</v>
      </c>
      <c r="F458" s="250" t="s">
        <v>474</v>
      </c>
      <c r="G458" s="248"/>
      <c r="H458" s="251">
        <v>4.7560000000000002</v>
      </c>
      <c r="I458" s="252"/>
      <c r="J458" s="248"/>
      <c r="K458" s="248"/>
      <c r="L458" s="253"/>
      <c r="M458" s="254"/>
      <c r="N458" s="255"/>
      <c r="O458" s="255"/>
      <c r="P458" s="255"/>
      <c r="Q458" s="255"/>
      <c r="R458" s="255"/>
      <c r="S458" s="255"/>
      <c r="T458" s="256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57" t="s">
        <v>150</v>
      </c>
      <c r="AU458" s="257" t="s">
        <v>91</v>
      </c>
      <c r="AV458" s="14" t="s">
        <v>91</v>
      </c>
      <c r="AW458" s="14" t="s">
        <v>36</v>
      </c>
      <c r="AX458" s="14" t="s">
        <v>81</v>
      </c>
      <c r="AY458" s="257" t="s">
        <v>139</v>
      </c>
    </row>
    <row r="459" s="14" customFormat="1">
      <c r="A459" s="14"/>
      <c r="B459" s="247"/>
      <c r="C459" s="248"/>
      <c r="D459" s="232" t="s">
        <v>150</v>
      </c>
      <c r="E459" s="249" t="s">
        <v>1</v>
      </c>
      <c r="F459" s="250" t="s">
        <v>475</v>
      </c>
      <c r="G459" s="248"/>
      <c r="H459" s="251">
        <v>12.392</v>
      </c>
      <c r="I459" s="252"/>
      <c r="J459" s="248"/>
      <c r="K459" s="248"/>
      <c r="L459" s="253"/>
      <c r="M459" s="254"/>
      <c r="N459" s="255"/>
      <c r="O459" s="255"/>
      <c r="P459" s="255"/>
      <c r="Q459" s="255"/>
      <c r="R459" s="255"/>
      <c r="S459" s="255"/>
      <c r="T459" s="256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7" t="s">
        <v>150</v>
      </c>
      <c r="AU459" s="257" t="s">
        <v>91</v>
      </c>
      <c r="AV459" s="14" t="s">
        <v>91</v>
      </c>
      <c r="AW459" s="14" t="s">
        <v>36</v>
      </c>
      <c r="AX459" s="14" t="s">
        <v>81</v>
      </c>
      <c r="AY459" s="257" t="s">
        <v>139</v>
      </c>
    </row>
    <row r="460" s="15" customFormat="1">
      <c r="A460" s="15"/>
      <c r="B460" s="258"/>
      <c r="C460" s="259"/>
      <c r="D460" s="232" t="s">
        <v>150</v>
      </c>
      <c r="E460" s="260" t="s">
        <v>1</v>
      </c>
      <c r="F460" s="261" t="s">
        <v>156</v>
      </c>
      <c r="G460" s="259"/>
      <c r="H460" s="262">
        <v>17.148</v>
      </c>
      <c r="I460" s="263"/>
      <c r="J460" s="259"/>
      <c r="K460" s="259"/>
      <c r="L460" s="264"/>
      <c r="M460" s="265"/>
      <c r="N460" s="266"/>
      <c r="O460" s="266"/>
      <c r="P460" s="266"/>
      <c r="Q460" s="266"/>
      <c r="R460" s="266"/>
      <c r="S460" s="266"/>
      <c r="T460" s="267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T460" s="268" t="s">
        <v>150</v>
      </c>
      <c r="AU460" s="268" t="s">
        <v>91</v>
      </c>
      <c r="AV460" s="15" t="s">
        <v>157</v>
      </c>
      <c r="AW460" s="15" t="s">
        <v>36</v>
      </c>
      <c r="AX460" s="15" t="s">
        <v>81</v>
      </c>
      <c r="AY460" s="268" t="s">
        <v>139</v>
      </c>
    </row>
    <row r="461" s="13" customFormat="1">
      <c r="A461" s="13"/>
      <c r="B461" s="237"/>
      <c r="C461" s="238"/>
      <c r="D461" s="232" t="s">
        <v>150</v>
      </c>
      <c r="E461" s="239" t="s">
        <v>1</v>
      </c>
      <c r="F461" s="240" t="s">
        <v>476</v>
      </c>
      <c r="G461" s="238"/>
      <c r="H461" s="239" t="s">
        <v>1</v>
      </c>
      <c r="I461" s="241"/>
      <c r="J461" s="238"/>
      <c r="K461" s="238"/>
      <c r="L461" s="242"/>
      <c r="M461" s="243"/>
      <c r="N461" s="244"/>
      <c r="O461" s="244"/>
      <c r="P461" s="244"/>
      <c r="Q461" s="244"/>
      <c r="R461" s="244"/>
      <c r="S461" s="244"/>
      <c r="T461" s="245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6" t="s">
        <v>150</v>
      </c>
      <c r="AU461" s="246" t="s">
        <v>91</v>
      </c>
      <c r="AV461" s="13" t="s">
        <v>89</v>
      </c>
      <c r="AW461" s="13" t="s">
        <v>36</v>
      </c>
      <c r="AX461" s="13" t="s">
        <v>81</v>
      </c>
      <c r="AY461" s="246" t="s">
        <v>139</v>
      </c>
    </row>
    <row r="462" s="14" customFormat="1">
      <c r="A462" s="14"/>
      <c r="B462" s="247"/>
      <c r="C462" s="248"/>
      <c r="D462" s="232" t="s">
        <v>150</v>
      </c>
      <c r="E462" s="249" t="s">
        <v>1</v>
      </c>
      <c r="F462" s="250" t="s">
        <v>477</v>
      </c>
      <c r="G462" s="248"/>
      <c r="H462" s="251">
        <v>2.8130000000000002</v>
      </c>
      <c r="I462" s="252"/>
      <c r="J462" s="248"/>
      <c r="K462" s="248"/>
      <c r="L462" s="253"/>
      <c r="M462" s="254"/>
      <c r="N462" s="255"/>
      <c r="O462" s="255"/>
      <c r="P462" s="255"/>
      <c r="Q462" s="255"/>
      <c r="R462" s="255"/>
      <c r="S462" s="255"/>
      <c r="T462" s="256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7" t="s">
        <v>150</v>
      </c>
      <c r="AU462" s="257" t="s">
        <v>91</v>
      </c>
      <c r="AV462" s="14" t="s">
        <v>91</v>
      </c>
      <c r="AW462" s="14" t="s">
        <v>36</v>
      </c>
      <c r="AX462" s="14" t="s">
        <v>81</v>
      </c>
      <c r="AY462" s="257" t="s">
        <v>139</v>
      </c>
    </row>
    <row r="463" s="15" customFormat="1">
      <c r="A463" s="15"/>
      <c r="B463" s="258"/>
      <c r="C463" s="259"/>
      <c r="D463" s="232" t="s">
        <v>150</v>
      </c>
      <c r="E463" s="260" t="s">
        <v>1</v>
      </c>
      <c r="F463" s="261" t="s">
        <v>156</v>
      </c>
      <c r="G463" s="259"/>
      <c r="H463" s="262">
        <v>2.8130000000000002</v>
      </c>
      <c r="I463" s="263"/>
      <c r="J463" s="259"/>
      <c r="K463" s="259"/>
      <c r="L463" s="264"/>
      <c r="M463" s="265"/>
      <c r="N463" s="266"/>
      <c r="O463" s="266"/>
      <c r="P463" s="266"/>
      <c r="Q463" s="266"/>
      <c r="R463" s="266"/>
      <c r="S463" s="266"/>
      <c r="T463" s="267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68" t="s">
        <v>150</v>
      </c>
      <c r="AU463" s="268" t="s">
        <v>91</v>
      </c>
      <c r="AV463" s="15" t="s">
        <v>157</v>
      </c>
      <c r="AW463" s="15" t="s">
        <v>36</v>
      </c>
      <c r="AX463" s="15" t="s">
        <v>81</v>
      </c>
      <c r="AY463" s="268" t="s">
        <v>139</v>
      </c>
    </row>
    <row r="464" s="16" customFormat="1">
      <c r="A464" s="16"/>
      <c r="B464" s="269"/>
      <c r="C464" s="270"/>
      <c r="D464" s="232" t="s">
        <v>150</v>
      </c>
      <c r="E464" s="271" t="s">
        <v>1</v>
      </c>
      <c r="F464" s="272" t="s">
        <v>172</v>
      </c>
      <c r="G464" s="270"/>
      <c r="H464" s="273">
        <v>19.960999999999999</v>
      </c>
      <c r="I464" s="274"/>
      <c r="J464" s="270"/>
      <c r="K464" s="270"/>
      <c r="L464" s="275"/>
      <c r="M464" s="276"/>
      <c r="N464" s="277"/>
      <c r="O464" s="277"/>
      <c r="P464" s="277"/>
      <c r="Q464" s="277"/>
      <c r="R464" s="277"/>
      <c r="S464" s="277"/>
      <c r="T464" s="278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T464" s="279" t="s">
        <v>150</v>
      </c>
      <c r="AU464" s="279" t="s">
        <v>91</v>
      </c>
      <c r="AV464" s="16" t="s">
        <v>146</v>
      </c>
      <c r="AW464" s="16" t="s">
        <v>36</v>
      </c>
      <c r="AX464" s="16" t="s">
        <v>89</v>
      </c>
      <c r="AY464" s="279" t="s">
        <v>139</v>
      </c>
    </row>
    <row r="465" s="2" customFormat="1" ht="24.15" customHeight="1">
      <c r="A465" s="39"/>
      <c r="B465" s="40"/>
      <c r="C465" s="219" t="s">
        <v>478</v>
      </c>
      <c r="D465" s="219" t="s">
        <v>141</v>
      </c>
      <c r="E465" s="220" t="s">
        <v>479</v>
      </c>
      <c r="F465" s="221" t="s">
        <v>480</v>
      </c>
      <c r="G465" s="222" t="s">
        <v>167</v>
      </c>
      <c r="H465" s="223">
        <v>124.17</v>
      </c>
      <c r="I465" s="224"/>
      <c r="J465" s="225">
        <f>ROUND(I465*H465,2)</f>
        <v>0</v>
      </c>
      <c r="K465" s="221" t="s">
        <v>145</v>
      </c>
      <c r="L465" s="45"/>
      <c r="M465" s="226" t="s">
        <v>1</v>
      </c>
      <c r="N465" s="227" t="s">
        <v>46</v>
      </c>
      <c r="O465" s="92"/>
      <c r="P465" s="228">
        <f>O465*H465</f>
        <v>0</v>
      </c>
      <c r="Q465" s="228">
        <v>0.1153</v>
      </c>
      <c r="R465" s="228">
        <f>Q465*H465</f>
        <v>14.316801</v>
      </c>
      <c r="S465" s="228">
        <v>0</v>
      </c>
      <c r="T465" s="229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30" t="s">
        <v>146</v>
      </c>
      <c r="AT465" s="230" t="s">
        <v>141</v>
      </c>
      <c r="AU465" s="230" t="s">
        <v>91</v>
      </c>
      <c r="AY465" s="18" t="s">
        <v>139</v>
      </c>
      <c r="BE465" s="231">
        <f>IF(N465="základní",J465,0)</f>
        <v>0</v>
      </c>
      <c r="BF465" s="231">
        <f>IF(N465="snížená",J465,0)</f>
        <v>0</v>
      </c>
      <c r="BG465" s="231">
        <f>IF(N465="zákl. přenesená",J465,0)</f>
        <v>0</v>
      </c>
      <c r="BH465" s="231">
        <f>IF(N465="sníž. přenesená",J465,0)</f>
        <v>0</v>
      </c>
      <c r="BI465" s="231">
        <f>IF(N465="nulová",J465,0)</f>
        <v>0</v>
      </c>
      <c r="BJ465" s="18" t="s">
        <v>89</v>
      </c>
      <c r="BK465" s="231">
        <f>ROUND(I465*H465,2)</f>
        <v>0</v>
      </c>
      <c r="BL465" s="18" t="s">
        <v>146</v>
      </c>
      <c r="BM465" s="230" t="s">
        <v>481</v>
      </c>
    </row>
    <row r="466" s="2" customFormat="1">
      <c r="A466" s="39"/>
      <c r="B466" s="40"/>
      <c r="C466" s="41"/>
      <c r="D466" s="232" t="s">
        <v>148</v>
      </c>
      <c r="E466" s="41"/>
      <c r="F466" s="233" t="s">
        <v>482</v>
      </c>
      <c r="G466" s="41"/>
      <c r="H466" s="41"/>
      <c r="I466" s="234"/>
      <c r="J466" s="41"/>
      <c r="K466" s="41"/>
      <c r="L466" s="45"/>
      <c r="M466" s="235"/>
      <c r="N466" s="236"/>
      <c r="O466" s="92"/>
      <c r="P466" s="92"/>
      <c r="Q466" s="92"/>
      <c r="R466" s="92"/>
      <c r="S466" s="92"/>
      <c r="T466" s="93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T466" s="18" t="s">
        <v>148</v>
      </c>
      <c r="AU466" s="18" t="s">
        <v>91</v>
      </c>
    </row>
    <row r="467" s="13" customFormat="1">
      <c r="A467" s="13"/>
      <c r="B467" s="237"/>
      <c r="C467" s="238"/>
      <c r="D467" s="232" t="s">
        <v>150</v>
      </c>
      <c r="E467" s="239" t="s">
        <v>1</v>
      </c>
      <c r="F467" s="240" t="s">
        <v>233</v>
      </c>
      <c r="G467" s="238"/>
      <c r="H467" s="239" t="s">
        <v>1</v>
      </c>
      <c r="I467" s="241"/>
      <c r="J467" s="238"/>
      <c r="K467" s="238"/>
      <c r="L467" s="242"/>
      <c r="M467" s="243"/>
      <c r="N467" s="244"/>
      <c r="O467" s="244"/>
      <c r="P467" s="244"/>
      <c r="Q467" s="244"/>
      <c r="R467" s="244"/>
      <c r="S467" s="244"/>
      <c r="T467" s="245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6" t="s">
        <v>150</v>
      </c>
      <c r="AU467" s="246" t="s">
        <v>91</v>
      </c>
      <c r="AV467" s="13" t="s">
        <v>89</v>
      </c>
      <c r="AW467" s="13" t="s">
        <v>36</v>
      </c>
      <c r="AX467" s="13" t="s">
        <v>81</v>
      </c>
      <c r="AY467" s="246" t="s">
        <v>139</v>
      </c>
    </row>
    <row r="468" s="14" customFormat="1">
      <c r="A468" s="14"/>
      <c r="B468" s="247"/>
      <c r="C468" s="248"/>
      <c r="D468" s="232" t="s">
        <v>150</v>
      </c>
      <c r="E468" s="249" t="s">
        <v>1</v>
      </c>
      <c r="F468" s="250" t="s">
        <v>450</v>
      </c>
      <c r="G468" s="248"/>
      <c r="H468" s="251">
        <v>41</v>
      </c>
      <c r="I468" s="252"/>
      <c r="J468" s="248"/>
      <c r="K468" s="248"/>
      <c r="L468" s="253"/>
      <c r="M468" s="254"/>
      <c r="N468" s="255"/>
      <c r="O468" s="255"/>
      <c r="P468" s="255"/>
      <c r="Q468" s="255"/>
      <c r="R468" s="255"/>
      <c r="S468" s="255"/>
      <c r="T468" s="256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57" t="s">
        <v>150</v>
      </c>
      <c r="AU468" s="257" t="s">
        <v>91</v>
      </c>
      <c r="AV468" s="14" t="s">
        <v>91</v>
      </c>
      <c r="AW468" s="14" t="s">
        <v>36</v>
      </c>
      <c r="AX468" s="14" t="s">
        <v>81</v>
      </c>
      <c r="AY468" s="257" t="s">
        <v>139</v>
      </c>
    </row>
    <row r="469" s="14" customFormat="1">
      <c r="A469" s="14"/>
      <c r="B469" s="247"/>
      <c r="C469" s="248"/>
      <c r="D469" s="232" t="s">
        <v>150</v>
      </c>
      <c r="E469" s="249" t="s">
        <v>1</v>
      </c>
      <c r="F469" s="250" t="s">
        <v>483</v>
      </c>
      <c r="G469" s="248"/>
      <c r="H469" s="251">
        <v>83.170000000000002</v>
      </c>
      <c r="I469" s="252"/>
      <c r="J469" s="248"/>
      <c r="K469" s="248"/>
      <c r="L469" s="253"/>
      <c r="M469" s="254"/>
      <c r="N469" s="255"/>
      <c r="O469" s="255"/>
      <c r="P469" s="255"/>
      <c r="Q469" s="255"/>
      <c r="R469" s="255"/>
      <c r="S469" s="255"/>
      <c r="T469" s="256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7" t="s">
        <v>150</v>
      </c>
      <c r="AU469" s="257" t="s">
        <v>91</v>
      </c>
      <c r="AV469" s="14" t="s">
        <v>91</v>
      </c>
      <c r="AW469" s="14" t="s">
        <v>36</v>
      </c>
      <c r="AX469" s="14" t="s">
        <v>81</v>
      </c>
      <c r="AY469" s="257" t="s">
        <v>139</v>
      </c>
    </row>
    <row r="470" s="16" customFormat="1">
      <c r="A470" s="16"/>
      <c r="B470" s="269"/>
      <c r="C470" s="270"/>
      <c r="D470" s="232" t="s">
        <v>150</v>
      </c>
      <c r="E470" s="271" t="s">
        <v>1</v>
      </c>
      <c r="F470" s="272" t="s">
        <v>172</v>
      </c>
      <c r="G470" s="270"/>
      <c r="H470" s="273">
        <v>124.17</v>
      </c>
      <c r="I470" s="274"/>
      <c r="J470" s="270"/>
      <c r="K470" s="270"/>
      <c r="L470" s="275"/>
      <c r="M470" s="276"/>
      <c r="N470" s="277"/>
      <c r="O470" s="277"/>
      <c r="P470" s="277"/>
      <c r="Q470" s="277"/>
      <c r="R470" s="277"/>
      <c r="S470" s="277"/>
      <c r="T470" s="278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T470" s="279" t="s">
        <v>150</v>
      </c>
      <c r="AU470" s="279" t="s">
        <v>91</v>
      </c>
      <c r="AV470" s="16" t="s">
        <v>146</v>
      </c>
      <c r="AW470" s="16" t="s">
        <v>36</v>
      </c>
      <c r="AX470" s="16" t="s">
        <v>89</v>
      </c>
      <c r="AY470" s="279" t="s">
        <v>139</v>
      </c>
    </row>
    <row r="471" s="2" customFormat="1" ht="24.15" customHeight="1">
      <c r="A471" s="39"/>
      <c r="B471" s="40"/>
      <c r="C471" s="219" t="s">
        <v>484</v>
      </c>
      <c r="D471" s="219" t="s">
        <v>141</v>
      </c>
      <c r="E471" s="220" t="s">
        <v>485</v>
      </c>
      <c r="F471" s="221" t="s">
        <v>486</v>
      </c>
      <c r="G471" s="222" t="s">
        <v>186</v>
      </c>
      <c r="H471" s="223">
        <v>17.823</v>
      </c>
      <c r="I471" s="224"/>
      <c r="J471" s="225">
        <f>ROUND(I471*H471,2)</f>
        <v>0</v>
      </c>
      <c r="K471" s="221" t="s">
        <v>145</v>
      </c>
      <c r="L471" s="45"/>
      <c r="M471" s="226" t="s">
        <v>1</v>
      </c>
      <c r="N471" s="227" t="s">
        <v>46</v>
      </c>
      <c r="O471" s="92"/>
      <c r="P471" s="228">
        <f>O471*H471</f>
        <v>0</v>
      </c>
      <c r="Q471" s="228">
        <v>0</v>
      </c>
      <c r="R471" s="228">
        <f>Q471*H471</f>
        <v>0</v>
      </c>
      <c r="S471" s="228">
        <v>0</v>
      </c>
      <c r="T471" s="229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30" t="s">
        <v>146</v>
      </c>
      <c r="AT471" s="230" t="s">
        <v>141</v>
      </c>
      <c r="AU471" s="230" t="s">
        <v>91</v>
      </c>
      <c r="AY471" s="18" t="s">
        <v>139</v>
      </c>
      <c r="BE471" s="231">
        <f>IF(N471="základní",J471,0)</f>
        <v>0</v>
      </c>
      <c r="BF471" s="231">
        <f>IF(N471="snížená",J471,0)</f>
        <v>0</v>
      </c>
      <c r="BG471" s="231">
        <f>IF(N471="zákl. přenesená",J471,0)</f>
        <v>0</v>
      </c>
      <c r="BH471" s="231">
        <f>IF(N471="sníž. přenesená",J471,0)</f>
        <v>0</v>
      </c>
      <c r="BI471" s="231">
        <f>IF(N471="nulová",J471,0)</f>
        <v>0</v>
      </c>
      <c r="BJ471" s="18" t="s">
        <v>89</v>
      </c>
      <c r="BK471" s="231">
        <f>ROUND(I471*H471,2)</f>
        <v>0</v>
      </c>
      <c r="BL471" s="18" t="s">
        <v>146</v>
      </c>
      <c r="BM471" s="230" t="s">
        <v>487</v>
      </c>
    </row>
    <row r="472" s="13" customFormat="1">
      <c r="A472" s="13"/>
      <c r="B472" s="237"/>
      <c r="C472" s="238"/>
      <c r="D472" s="232" t="s">
        <v>150</v>
      </c>
      <c r="E472" s="239" t="s">
        <v>1</v>
      </c>
      <c r="F472" s="240" t="s">
        <v>233</v>
      </c>
      <c r="G472" s="238"/>
      <c r="H472" s="239" t="s">
        <v>1</v>
      </c>
      <c r="I472" s="241"/>
      <c r="J472" s="238"/>
      <c r="K472" s="238"/>
      <c r="L472" s="242"/>
      <c r="M472" s="243"/>
      <c r="N472" s="244"/>
      <c r="O472" s="244"/>
      <c r="P472" s="244"/>
      <c r="Q472" s="244"/>
      <c r="R472" s="244"/>
      <c r="S472" s="244"/>
      <c r="T472" s="245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6" t="s">
        <v>150</v>
      </c>
      <c r="AU472" s="246" t="s">
        <v>91</v>
      </c>
      <c r="AV472" s="13" t="s">
        <v>89</v>
      </c>
      <c r="AW472" s="13" t="s">
        <v>36</v>
      </c>
      <c r="AX472" s="13" t="s">
        <v>81</v>
      </c>
      <c r="AY472" s="246" t="s">
        <v>139</v>
      </c>
    </row>
    <row r="473" s="14" customFormat="1">
      <c r="A473" s="14"/>
      <c r="B473" s="247"/>
      <c r="C473" s="248"/>
      <c r="D473" s="232" t="s">
        <v>150</v>
      </c>
      <c r="E473" s="249" t="s">
        <v>1</v>
      </c>
      <c r="F473" s="250" t="s">
        <v>474</v>
      </c>
      <c r="G473" s="248"/>
      <c r="H473" s="251">
        <v>4.7560000000000002</v>
      </c>
      <c r="I473" s="252"/>
      <c r="J473" s="248"/>
      <c r="K473" s="248"/>
      <c r="L473" s="253"/>
      <c r="M473" s="254"/>
      <c r="N473" s="255"/>
      <c r="O473" s="255"/>
      <c r="P473" s="255"/>
      <c r="Q473" s="255"/>
      <c r="R473" s="255"/>
      <c r="S473" s="255"/>
      <c r="T473" s="256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57" t="s">
        <v>150</v>
      </c>
      <c r="AU473" s="257" t="s">
        <v>91</v>
      </c>
      <c r="AV473" s="14" t="s">
        <v>91</v>
      </c>
      <c r="AW473" s="14" t="s">
        <v>36</v>
      </c>
      <c r="AX473" s="14" t="s">
        <v>81</v>
      </c>
      <c r="AY473" s="257" t="s">
        <v>139</v>
      </c>
    </row>
    <row r="474" s="14" customFormat="1">
      <c r="A474" s="14"/>
      <c r="B474" s="247"/>
      <c r="C474" s="248"/>
      <c r="D474" s="232" t="s">
        <v>150</v>
      </c>
      <c r="E474" s="249" t="s">
        <v>1</v>
      </c>
      <c r="F474" s="250" t="s">
        <v>475</v>
      </c>
      <c r="G474" s="248"/>
      <c r="H474" s="251">
        <v>12.392</v>
      </c>
      <c r="I474" s="252"/>
      <c r="J474" s="248"/>
      <c r="K474" s="248"/>
      <c r="L474" s="253"/>
      <c r="M474" s="254"/>
      <c r="N474" s="255"/>
      <c r="O474" s="255"/>
      <c r="P474" s="255"/>
      <c r="Q474" s="255"/>
      <c r="R474" s="255"/>
      <c r="S474" s="255"/>
      <c r="T474" s="256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7" t="s">
        <v>150</v>
      </c>
      <c r="AU474" s="257" t="s">
        <v>91</v>
      </c>
      <c r="AV474" s="14" t="s">
        <v>91</v>
      </c>
      <c r="AW474" s="14" t="s">
        <v>36</v>
      </c>
      <c r="AX474" s="14" t="s">
        <v>81</v>
      </c>
      <c r="AY474" s="257" t="s">
        <v>139</v>
      </c>
    </row>
    <row r="475" s="15" customFormat="1">
      <c r="A475" s="15"/>
      <c r="B475" s="258"/>
      <c r="C475" s="259"/>
      <c r="D475" s="232" t="s">
        <v>150</v>
      </c>
      <c r="E475" s="260" t="s">
        <v>1</v>
      </c>
      <c r="F475" s="261" t="s">
        <v>156</v>
      </c>
      <c r="G475" s="259"/>
      <c r="H475" s="262">
        <v>17.148</v>
      </c>
      <c r="I475" s="263"/>
      <c r="J475" s="259"/>
      <c r="K475" s="259"/>
      <c r="L475" s="264"/>
      <c r="M475" s="265"/>
      <c r="N475" s="266"/>
      <c r="O475" s="266"/>
      <c r="P475" s="266"/>
      <c r="Q475" s="266"/>
      <c r="R475" s="266"/>
      <c r="S475" s="266"/>
      <c r="T475" s="267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68" t="s">
        <v>150</v>
      </c>
      <c r="AU475" s="268" t="s">
        <v>91</v>
      </c>
      <c r="AV475" s="15" t="s">
        <v>157</v>
      </c>
      <c r="AW475" s="15" t="s">
        <v>36</v>
      </c>
      <c r="AX475" s="15" t="s">
        <v>81</v>
      </c>
      <c r="AY475" s="268" t="s">
        <v>139</v>
      </c>
    </row>
    <row r="476" s="13" customFormat="1">
      <c r="A476" s="13"/>
      <c r="B476" s="237"/>
      <c r="C476" s="238"/>
      <c r="D476" s="232" t="s">
        <v>150</v>
      </c>
      <c r="E476" s="239" t="s">
        <v>1</v>
      </c>
      <c r="F476" s="240" t="s">
        <v>476</v>
      </c>
      <c r="G476" s="238"/>
      <c r="H476" s="239" t="s">
        <v>1</v>
      </c>
      <c r="I476" s="241"/>
      <c r="J476" s="238"/>
      <c r="K476" s="238"/>
      <c r="L476" s="242"/>
      <c r="M476" s="243"/>
      <c r="N476" s="244"/>
      <c r="O476" s="244"/>
      <c r="P476" s="244"/>
      <c r="Q476" s="244"/>
      <c r="R476" s="244"/>
      <c r="S476" s="244"/>
      <c r="T476" s="245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46" t="s">
        <v>150</v>
      </c>
      <c r="AU476" s="246" t="s">
        <v>91</v>
      </c>
      <c r="AV476" s="13" t="s">
        <v>89</v>
      </c>
      <c r="AW476" s="13" t="s">
        <v>36</v>
      </c>
      <c r="AX476" s="13" t="s">
        <v>81</v>
      </c>
      <c r="AY476" s="246" t="s">
        <v>139</v>
      </c>
    </row>
    <row r="477" s="14" customFormat="1">
      <c r="A477" s="14"/>
      <c r="B477" s="247"/>
      <c r="C477" s="248"/>
      <c r="D477" s="232" t="s">
        <v>150</v>
      </c>
      <c r="E477" s="249" t="s">
        <v>1</v>
      </c>
      <c r="F477" s="250" t="s">
        <v>488</v>
      </c>
      <c r="G477" s="248"/>
      <c r="H477" s="251">
        <v>0.67500000000000004</v>
      </c>
      <c r="I477" s="252"/>
      <c r="J477" s="248"/>
      <c r="K477" s="248"/>
      <c r="L477" s="253"/>
      <c r="M477" s="254"/>
      <c r="N477" s="255"/>
      <c r="O477" s="255"/>
      <c r="P477" s="255"/>
      <c r="Q477" s="255"/>
      <c r="R477" s="255"/>
      <c r="S477" s="255"/>
      <c r="T477" s="256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7" t="s">
        <v>150</v>
      </c>
      <c r="AU477" s="257" t="s">
        <v>91</v>
      </c>
      <c r="AV477" s="14" t="s">
        <v>91</v>
      </c>
      <c r="AW477" s="14" t="s">
        <v>36</v>
      </c>
      <c r="AX477" s="14" t="s">
        <v>81</v>
      </c>
      <c r="AY477" s="257" t="s">
        <v>139</v>
      </c>
    </row>
    <row r="478" s="15" customFormat="1">
      <c r="A478" s="15"/>
      <c r="B478" s="258"/>
      <c r="C478" s="259"/>
      <c r="D478" s="232" t="s">
        <v>150</v>
      </c>
      <c r="E478" s="260" t="s">
        <v>1</v>
      </c>
      <c r="F478" s="261" t="s">
        <v>156</v>
      </c>
      <c r="G478" s="259"/>
      <c r="H478" s="262">
        <v>0.67500000000000004</v>
      </c>
      <c r="I478" s="263"/>
      <c r="J478" s="259"/>
      <c r="K478" s="259"/>
      <c r="L478" s="264"/>
      <c r="M478" s="265"/>
      <c r="N478" s="266"/>
      <c r="O478" s="266"/>
      <c r="P478" s="266"/>
      <c r="Q478" s="266"/>
      <c r="R478" s="266"/>
      <c r="S478" s="266"/>
      <c r="T478" s="267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T478" s="268" t="s">
        <v>150</v>
      </c>
      <c r="AU478" s="268" t="s">
        <v>91</v>
      </c>
      <c r="AV478" s="15" t="s">
        <v>157</v>
      </c>
      <c r="AW478" s="15" t="s">
        <v>36</v>
      </c>
      <c r="AX478" s="15" t="s">
        <v>81</v>
      </c>
      <c r="AY478" s="268" t="s">
        <v>139</v>
      </c>
    </row>
    <row r="479" s="16" customFormat="1">
      <c r="A479" s="16"/>
      <c r="B479" s="269"/>
      <c r="C479" s="270"/>
      <c r="D479" s="232" t="s">
        <v>150</v>
      </c>
      <c r="E479" s="271" t="s">
        <v>1</v>
      </c>
      <c r="F479" s="272" t="s">
        <v>172</v>
      </c>
      <c r="G479" s="270"/>
      <c r="H479" s="273">
        <v>17.823</v>
      </c>
      <c r="I479" s="274"/>
      <c r="J479" s="270"/>
      <c r="K479" s="270"/>
      <c r="L479" s="275"/>
      <c r="M479" s="276"/>
      <c r="N479" s="277"/>
      <c r="O479" s="277"/>
      <c r="P479" s="277"/>
      <c r="Q479" s="277"/>
      <c r="R479" s="277"/>
      <c r="S479" s="277"/>
      <c r="T479" s="278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T479" s="279" t="s">
        <v>150</v>
      </c>
      <c r="AU479" s="279" t="s">
        <v>91</v>
      </c>
      <c r="AV479" s="16" t="s">
        <v>146</v>
      </c>
      <c r="AW479" s="16" t="s">
        <v>36</v>
      </c>
      <c r="AX479" s="16" t="s">
        <v>89</v>
      </c>
      <c r="AY479" s="279" t="s">
        <v>139</v>
      </c>
    </row>
    <row r="480" s="12" customFormat="1" ht="22.8" customHeight="1">
      <c r="A480" s="12"/>
      <c r="B480" s="203"/>
      <c r="C480" s="204"/>
      <c r="D480" s="205" t="s">
        <v>80</v>
      </c>
      <c r="E480" s="217" t="s">
        <v>177</v>
      </c>
      <c r="F480" s="217" t="s">
        <v>489</v>
      </c>
      <c r="G480" s="204"/>
      <c r="H480" s="204"/>
      <c r="I480" s="207"/>
      <c r="J480" s="218">
        <f>BK480</f>
        <v>0</v>
      </c>
      <c r="K480" s="204"/>
      <c r="L480" s="209"/>
      <c r="M480" s="210"/>
      <c r="N480" s="211"/>
      <c r="O480" s="211"/>
      <c r="P480" s="212">
        <f>SUM(P481:P563)</f>
        <v>0</v>
      </c>
      <c r="Q480" s="211"/>
      <c r="R480" s="212">
        <f>SUM(R481:R563)</f>
        <v>19.934629750000003</v>
      </c>
      <c r="S480" s="211"/>
      <c r="T480" s="213">
        <f>SUM(T481:T563)</f>
        <v>0</v>
      </c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R480" s="214" t="s">
        <v>89</v>
      </c>
      <c r="AT480" s="215" t="s">
        <v>80</v>
      </c>
      <c r="AU480" s="215" t="s">
        <v>89</v>
      </c>
      <c r="AY480" s="214" t="s">
        <v>139</v>
      </c>
      <c r="BK480" s="216">
        <f>SUM(BK481:BK563)</f>
        <v>0</v>
      </c>
    </row>
    <row r="481" s="2" customFormat="1" ht="24.15" customHeight="1">
      <c r="A481" s="39"/>
      <c r="B481" s="40"/>
      <c r="C481" s="219" t="s">
        <v>490</v>
      </c>
      <c r="D481" s="219" t="s">
        <v>141</v>
      </c>
      <c r="E481" s="220" t="s">
        <v>491</v>
      </c>
      <c r="F481" s="221" t="s">
        <v>492</v>
      </c>
      <c r="G481" s="222" t="s">
        <v>196</v>
      </c>
      <c r="H481" s="223">
        <v>133.03100000000001</v>
      </c>
      <c r="I481" s="224"/>
      <c r="J481" s="225">
        <f>ROUND(I481*H481,2)</f>
        <v>0</v>
      </c>
      <c r="K481" s="221" t="s">
        <v>145</v>
      </c>
      <c r="L481" s="45"/>
      <c r="M481" s="226" t="s">
        <v>1</v>
      </c>
      <c r="N481" s="227" t="s">
        <v>46</v>
      </c>
      <c r="O481" s="92"/>
      <c r="P481" s="228">
        <f>O481*H481</f>
        <v>0</v>
      </c>
      <c r="Q481" s="228">
        <v>0</v>
      </c>
      <c r="R481" s="228">
        <f>Q481*H481</f>
        <v>0</v>
      </c>
      <c r="S481" s="228">
        <v>0</v>
      </c>
      <c r="T481" s="229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30" t="s">
        <v>146</v>
      </c>
      <c r="AT481" s="230" t="s">
        <v>141</v>
      </c>
      <c r="AU481" s="230" t="s">
        <v>91</v>
      </c>
      <c r="AY481" s="18" t="s">
        <v>139</v>
      </c>
      <c r="BE481" s="231">
        <f>IF(N481="základní",J481,0)</f>
        <v>0</v>
      </c>
      <c r="BF481" s="231">
        <f>IF(N481="snížená",J481,0)</f>
        <v>0</v>
      </c>
      <c r="BG481" s="231">
        <f>IF(N481="zákl. přenesená",J481,0)</f>
        <v>0</v>
      </c>
      <c r="BH481" s="231">
        <f>IF(N481="sníž. přenesená",J481,0)</f>
        <v>0</v>
      </c>
      <c r="BI481" s="231">
        <f>IF(N481="nulová",J481,0)</f>
        <v>0</v>
      </c>
      <c r="BJ481" s="18" t="s">
        <v>89</v>
      </c>
      <c r="BK481" s="231">
        <f>ROUND(I481*H481,2)</f>
        <v>0</v>
      </c>
      <c r="BL481" s="18" t="s">
        <v>146</v>
      </c>
      <c r="BM481" s="230" t="s">
        <v>493</v>
      </c>
    </row>
    <row r="482" s="13" customFormat="1">
      <c r="A482" s="13"/>
      <c r="B482" s="237"/>
      <c r="C482" s="238"/>
      <c r="D482" s="232" t="s">
        <v>150</v>
      </c>
      <c r="E482" s="239" t="s">
        <v>1</v>
      </c>
      <c r="F482" s="240" t="s">
        <v>237</v>
      </c>
      <c r="G482" s="238"/>
      <c r="H482" s="239" t="s">
        <v>1</v>
      </c>
      <c r="I482" s="241"/>
      <c r="J482" s="238"/>
      <c r="K482" s="238"/>
      <c r="L482" s="242"/>
      <c r="M482" s="243"/>
      <c r="N482" s="244"/>
      <c r="O482" s="244"/>
      <c r="P482" s="244"/>
      <c r="Q482" s="244"/>
      <c r="R482" s="244"/>
      <c r="S482" s="244"/>
      <c r="T482" s="245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6" t="s">
        <v>150</v>
      </c>
      <c r="AU482" s="246" t="s">
        <v>91</v>
      </c>
      <c r="AV482" s="13" t="s">
        <v>89</v>
      </c>
      <c r="AW482" s="13" t="s">
        <v>36</v>
      </c>
      <c r="AX482" s="13" t="s">
        <v>81</v>
      </c>
      <c r="AY482" s="246" t="s">
        <v>139</v>
      </c>
    </row>
    <row r="483" s="13" customFormat="1">
      <c r="A483" s="13"/>
      <c r="B483" s="237"/>
      <c r="C483" s="238"/>
      <c r="D483" s="232" t="s">
        <v>150</v>
      </c>
      <c r="E483" s="239" t="s">
        <v>1</v>
      </c>
      <c r="F483" s="240" t="s">
        <v>354</v>
      </c>
      <c r="G483" s="238"/>
      <c r="H483" s="239" t="s">
        <v>1</v>
      </c>
      <c r="I483" s="241"/>
      <c r="J483" s="238"/>
      <c r="K483" s="238"/>
      <c r="L483" s="242"/>
      <c r="M483" s="243"/>
      <c r="N483" s="244"/>
      <c r="O483" s="244"/>
      <c r="P483" s="244"/>
      <c r="Q483" s="244"/>
      <c r="R483" s="244"/>
      <c r="S483" s="244"/>
      <c r="T483" s="245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6" t="s">
        <v>150</v>
      </c>
      <c r="AU483" s="246" t="s">
        <v>91</v>
      </c>
      <c r="AV483" s="13" t="s">
        <v>89</v>
      </c>
      <c r="AW483" s="13" t="s">
        <v>36</v>
      </c>
      <c r="AX483" s="13" t="s">
        <v>81</v>
      </c>
      <c r="AY483" s="246" t="s">
        <v>139</v>
      </c>
    </row>
    <row r="484" s="14" customFormat="1">
      <c r="A484" s="14"/>
      <c r="B484" s="247"/>
      <c r="C484" s="248"/>
      <c r="D484" s="232" t="s">
        <v>150</v>
      </c>
      <c r="E484" s="249" t="s">
        <v>1</v>
      </c>
      <c r="F484" s="250" t="s">
        <v>355</v>
      </c>
      <c r="G484" s="248"/>
      <c r="H484" s="251">
        <v>79.596000000000004</v>
      </c>
      <c r="I484" s="252"/>
      <c r="J484" s="248"/>
      <c r="K484" s="248"/>
      <c r="L484" s="253"/>
      <c r="M484" s="254"/>
      <c r="N484" s="255"/>
      <c r="O484" s="255"/>
      <c r="P484" s="255"/>
      <c r="Q484" s="255"/>
      <c r="R484" s="255"/>
      <c r="S484" s="255"/>
      <c r="T484" s="256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7" t="s">
        <v>150</v>
      </c>
      <c r="AU484" s="257" t="s">
        <v>91</v>
      </c>
      <c r="AV484" s="14" t="s">
        <v>91</v>
      </c>
      <c r="AW484" s="14" t="s">
        <v>36</v>
      </c>
      <c r="AX484" s="14" t="s">
        <v>81</v>
      </c>
      <c r="AY484" s="257" t="s">
        <v>139</v>
      </c>
    </row>
    <row r="485" s="14" customFormat="1">
      <c r="A485" s="14"/>
      <c r="B485" s="247"/>
      <c r="C485" s="248"/>
      <c r="D485" s="232" t="s">
        <v>150</v>
      </c>
      <c r="E485" s="249" t="s">
        <v>1</v>
      </c>
      <c r="F485" s="250" t="s">
        <v>200</v>
      </c>
      <c r="G485" s="248"/>
      <c r="H485" s="251">
        <v>2.5249999999999999</v>
      </c>
      <c r="I485" s="252"/>
      <c r="J485" s="248"/>
      <c r="K485" s="248"/>
      <c r="L485" s="253"/>
      <c r="M485" s="254"/>
      <c r="N485" s="255"/>
      <c r="O485" s="255"/>
      <c r="P485" s="255"/>
      <c r="Q485" s="255"/>
      <c r="R485" s="255"/>
      <c r="S485" s="255"/>
      <c r="T485" s="256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57" t="s">
        <v>150</v>
      </c>
      <c r="AU485" s="257" t="s">
        <v>91</v>
      </c>
      <c r="AV485" s="14" t="s">
        <v>91</v>
      </c>
      <c r="AW485" s="14" t="s">
        <v>36</v>
      </c>
      <c r="AX485" s="14" t="s">
        <v>81</v>
      </c>
      <c r="AY485" s="257" t="s">
        <v>139</v>
      </c>
    </row>
    <row r="486" s="14" customFormat="1">
      <c r="A486" s="14"/>
      <c r="B486" s="247"/>
      <c r="C486" s="248"/>
      <c r="D486" s="232" t="s">
        <v>150</v>
      </c>
      <c r="E486" s="249" t="s">
        <v>1</v>
      </c>
      <c r="F486" s="250" t="s">
        <v>356</v>
      </c>
      <c r="G486" s="248"/>
      <c r="H486" s="251">
        <v>47.560000000000002</v>
      </c>
      <c r="I486" s="252"/>
      <c r="J486" s="248"/>
      <c r="K486" s="248"/>
      <c r="L486" s="253"/>
      <c r="M486" s="254"/>
      <c r="N486" s="255"/>
      <c r="O486" s="255"/>
      <c r="P486" s="255"/>
      <c r="Q486" s="255"/>
      <c r="R486" s="255"/>
      <c r="S486" s="255"/>
      <c r="T486" s="256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7" t="s">
        <v>150</v>
      </c>
      <c r="AU486" s="257" t="s">
        <v>91</v>
      </c>
      <c r="AV486" s="14" t="s">
        <v>91</v>
      </c>
      <c r="AW486" s="14" t="s">
        <v>36</v>
      </c>
      <c r="AX486" s="14" t="s">
        <v>81</v>
      </c>
      <c r="AY486" s="257" t="s">
        <v>139</v>
      </c>
    </row>
    <row r="487" s="14" customFormat="1">
      <c r="A487" s="14"/>
      <c r="B487" s="247"/>
      <c r="C487" s="248"/>
      <c r="D487" s="232" t="s">
        <v>150</v>
      </c>
      <c r="E487" s="249" t="s">
        <v>1</v>
      </c>
      <c r="F487" s="250" t="s">
        <v>357</v>
      </c>
      <c r="G487" s="248"/>
      <c r="H487" s="251">
        <v>3.3500000000000001</v>
      </c>
      <c r="I487" s="252"/>
      <c r="J487" s="248"/>
      <c r="K487" s="248"/>
      <c r="L487" s="253"/>
      <c r="M487" s="254"/>
      <c r="N487" s="255"/>
      <c r="O487" s="255"/>
      <c r="P487" s="255"/>
      <c r="Q487" s="255"/>
      <c r="R487" s="255"/>
      <c r="S487" s="255"/>
      <c r="T487" s="256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57" t="s">
        <v>150</v>
      </c>
      <c r="AU487" s="257" t="s">
        <v>91</v>
      </c>
      <c r="AV487" s="14" t="s">
        <v>91</v>
      </c>
      <c r="AW487" s="14" t="s">
        <v>36</v>
      </c>
      <c r="AX487" s="14" t="s">
        <v>81</v>
      </c>
      <c r="AY487" s="257" t="s">
        <v>139</v>
      </c>
    </row>
    <row r="488" s="16" customFormat="1">
      <c r="A488" s="16"/>
      <c r="B488" s="269"/>
      <c r="C488" s="270"/>
      <c r="D488" s="232" t="s">
        <v>150</v>
      </c>
      <c r="E488" s="271" t="s">
        <v>1</v>
      </c>
      <c r="F488" s="272" t="s">
        <v>172</v>
      </c>
      <c r="G488" s="270"/>
      <c r="H488" s="273">
        <v>133.03100000000001</v>
      </c>
      <c r="I488" s="274"/>
      <c r="J488" s="270"/>
      <c r="K488" s="270"/>
      <c r="L488" s="275"/>
      <c r="M488" s="276"/>
      <c r="N488" s="277"/>
      <c r="O488" s="277"/>
      <c r="P488" s="277"/>
      <c r="Q488" s="277"/>
      <c r="R488" s="277"/>
      <c r="S488" s="277"/>
      <c r="T488" s="278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T488" s="279" t="s">
        <v>150</v>
      </c>
      <c r="AU488" s="279" t="s">
        <v>91</v>
      </c>
      <c r="AV488" s="16" t="s">
        <v>146</v>
      </c>
      <c r="AW488" s="16" t="s">
        <v>36</v>
      </c>
      <c r="AX488" s="16" t="s">
        <v>89</v>
      </c>
      <c r="AY488" s="279" t="s">
        <v>139</v>
      </c>
    </row>
    <row r="489" s="2" customFormat="1" ht="24.15" customHeight="1">
      <c r="A489" s="39"/>
      <c r="B489" s="40"/>
      <c r="C489" s="219" t="s">
        <v>494</v>
      </c>
      <c r="D489" s="219" t="s">
        <v>141</v>
      </c>
      <c r="E489" s="220" t="s">
        <v>495</v>
      </c>
      <c r="F489" s="221" t="s">
        <v>496</v>
      </c>
      <c r="G489" s="222" t="s">
        <v>196</v>
      </c>
      <c r="H489" s="223">
        <v>172.679</v>
      </c>
      <c r="I489" s="224"/>
      <c r="J489" s="225">
        <f>ROUND(I489*H489,2)</f>
        <v>0</v>
      </c>
      <c r="K489" s="221" t="s">
        <v>145</v>
      </c>
      <c r="L489" s="45"/>
      <c r="M489" s="226" t="s">
        <v>1</v>
      </c>
      <c r="N489" s="227" t="s">
        <v>46</v>
      </c>
      <c r="O489" s="92"/>
      <c r="P489" s="228">
        <f>O489*H489</f>
        <v>0</v>
      </c>
      <c r="Q489" s="228">
        <v>0</v>
      </c>
      <c r="R489" s="228">
        <f>Q489*H489</f>
        <v>0</v>
      </c>
      <c r="S489" s="228">
        <v>0</v>
      </c>
      <c r="T489" s="229">
        <f>S489*H489</f>
        <v>0</v>
      </c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R489" s="230" t="s">
        <v>146</v>
      </c>
      <c r="AT489" s="230" t="s">
        <v>141</v>
      </c>
      <c r="AU489" s="230" t="s">
        <v>91</v>
      </c>
      <c r="AY489" s="18" t="s">
        <v>139</v>
      </c>
      <c r="BE489" s="231">
        <f>IF(N489="základní",J489,0)</f>
        <v>0</v>
      </c>
      <c r="BF489" s="231">
        <f>IF(N489="snížená",J489,0)</f>
        <v>0</v>
      </c>
      <c r="BG489" s="231">
        <f>IF(N489="zákl. přenesená",J489,0)</f>
        <v>0</v>
      </c>
      <c r="BH489" s="231">
        <f>IF(N489="sníž. přenesená",J489,0)</f>
        <v>0</v>
      </c>
      <c r="BI489" s="231">
        <f>IF(N489="nulová",J489,0)</f>
        <v>0</v>
      </c>
      <c r="BJ489" s="18" t="s">
        <v>89</v>
      </c>
      <c r="BK489" s="231">
        <f>ROUND(I489*H489,2)</f>
        <v>0</v>
      </c>
      <c r="BL489" s="18" t="s">
        <v>146</v>
      </c>
      <c r="BM489" s="230" t="s">
        <v>497</v>
      </c>
    </row>
    <row r="490" s="13" customFormat="1">
      <c r="A490" s="13"/>
      <c r="B490" s="237"/>
      <c r="C490" s="238"/>
      <c r="D490" s="232" t="s">
        <v>150</v>
      </c>
      <c r="E490" s="239" t="s">
        <v>1</v>
      </c>
      <c r="F490" s="240" t="s">
        <v>237</v>
      </c>
      <c r="G490" s="238"/>
      <c r="H490" s="239" t="s">
        <v>1</v>
      </c>
      <c r="I490" s="241"/>
      <c r="J490" s="238"/>
      <c r="K490" s="238"/>
      <c r="L490" s="242"/>
      <c r="M490" s="243"/>
      <c r="N490" s="244"/>
      <c r="O490" s="244"/>
      <c r="P490" s="244"/>
      <c r="Q490" s="244"/>
      <c r="R490" s="244"/>
      <c r="S490" s="244"/>
      <c r="T490" s="245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46" t="s">
        <v>150</v>
      </c>
      <c r="AU490" s="246" t="s">
        <v>91</v>
      </c>
      <c r="AV490" s="13" t="s">
        <v>89</v>
      </c>
      <c r="AW490" s="13" t="s">
        <v>36</v>
      </c>
      <c r="AX490" s="13" t="s">
        <v>81</v>
      </c>
      <c r="AY490" s="246" t="s">
        <v>139</v>
      </c>
    </row>
    <row r="491" s="13" customFormat="1">
      <c r="A491" s="13"/>
      <c r="B491" s="237"/>
      <c r="C491" s="238"/>
      <c r="D491" s="232" t="s">
        <v>150</v>
      </c>
      <c r="E491" s="239" t="s">
        <v>1</v>
      </c>
      <c r="F491" s="240" t="s">
        <v>498</v>
      </c>
      <c r="G491" s="238"/>
      <c r="H491" s="239" t="s">
        <v>1</v>
      </c>
      <c r="I491" s="241"/>
      <c r="J491" s="238"/>
      <c r="K491" s="238"/>
      <c r="L491" s="242"/>
      <c r="M491" s="243"/>
      <c r="N491" s="244"/>
      <c r="O491" s="244"/>
      <c r="P491" s="244"/>
      <c r="Q491" s="244"/>
      <c r="R491" s="244"/>
      <c r="S491" s="244"/>
      <c r="T491" s="245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6" t="s">
        <v>150</v>
      </c>
      <c r="AU491" s="246" t="s">
        <v>91</v>
      </c>
      <c r="AV491" s="13" t="s">
        <v>89</v>
      </c>
      <c r="AW491" s="13" t="s">
        <v>36</v>
      </c>
      <c r="AX491" s="13" t="s">
        <v>81</v>
      </c>
      <c r="AY491" s="246" t="s">
        <v>139</v>
      </c>
    </row>
    <row r="492" s="14" customFormat="1">
      <c r="A492" s="14"/>
      <c r="B492" s="247"/>
      <c r="C492" s="248"/>
      <c r="D492" s="232" t="s">
        <v>150</v>
      </c>
      <c r="E492" s="249" t="s">
        <v>1</v>
      </c>
      <c r="F492" s="250" t="s">
        <v>355</v>
      </c>
      <c r="G492" s="248"/>
      <c r="H492" s="251">
        <v>79.596000000000004</v>
      </c>
      <c r="I492" s="252"/>
      <c r="J492" s="248"/>
      <c r="K492" s="248"/>
      <c r="L492" s="253"/>
      <c r="M492" s="254"/>
      <c r="N492" s="255"/>
      <c r="O492" s="255"/>
      <c r="P492" s="255"/>
      <c r="Q492" s="255"/>
      <c r="R492" s="255"/>
      <c r="S492" s="255"/>
      <c r="T492" s="256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7" t="s">
        <v>150</v>
      </c>
      <c r="AU492" s="257" t="s">
        <v>91</v>
      </c>
      <c r="AV492" s="14" t="s">
        <v>91</v>
      </c>
      <c r="AW492" s="14" t="s">
        <v>36</v>
      </c>
      <c r="AX492" s="14" t="s">
        <v>81</v>
      </c>
      <c r="AY492" s="257" t="s">
        <v>139</v>
      </c>
    </row>
    <row r="493" s="14" customFormat="1">
      <c r="A493" s="14"/>
      <c r="B493" s="247"/>
      <c r="C493" s="248"/>
      <c r="D493" s="232" t="s">
        <v>150</v>
      </c>
      <c r="E493" s="249" t="s">
        <v>1</v>
      </c>
      <c r="F493" s="250" t="s">
        <v>200</v>
      </c>
      <c r="G493" s="248"/>
      <c r="H493" s="251">
        <v>2.5249999999999999</v>
      </c>
      <c r="I493" s="252"/>
      <c r="J493" s="248"/>
      <c r="K493" s="248"/>
      <c r="L493" s="253"/>
      <c r="M493" s="254"/>
      <c r="N493" s="255"/>
      <c r="O493" s="255"/>
      <c r="P493" s="255"/>
      <c r="Q493" s="255"/>
      <c r="R493" s="255"/>
      <c r="S493" s="255"/>
      <c r="T493" s="256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57" t="s">
        <v>150</v>
      </c>
      <c r="AU493" s="257" t="s">
        <v>91</v>
      </c>
      <c r="AV493" s="14" t="s">
        <v>91</v>
      </c>
      <c r="AW493" s="14" t="s">
        <v>36</v>
      </c>
      <c r="AX493" s="14" t="s">
        <v>81</v>
      </c>
      <c r="AY493" s="257" t="s">
        <v>139</v>
      </c>
    </row>
    <row r="494" s="14" customFormat="1">
      <c r="A494" s="14"/>
      <c r="B494" s="247"/>
      <c r="C494" s="248"/>
      <c r="D494" s="232" t="s">
        <v>150</v>
      </c>
      <c r="E494" s="249" t="s">
        <v>1</v>
      </c>
      <c r="F494" s="250" t="s">
        <v>356</v>
      </c>
      <c r="G494" s="248"/>
      <c r="H494" s="251">
        <v>47.560000000000002</v>
      </c>
      <c r="I494" s="252"/>
      <c r="J494" s="248"/>
      <c r="K494" s="248"/>
      <c r="L494" s="253"/>
      <c r="M494" s="254"/>
      <c r="N494" s="255"/>
      <c r="O494" s="255"/>
      <c r="P494" s="255"/>
      <c r="Q494" s="255"/>
      <c r="R494" s="255"/>
      <c r="S494" s="255"/>
      <c r="T494" s="256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7" t="s">
        <v>150</v>
      </c>
      <c r="AU494" s="257" t="s">
        <v>91</v>
      </c>
      <c r="AV494" s="14" t="s">
        <v>91</v>
      </c>
      <c r="AW494" s="14" t="s">
        <v>36</v>
      </c>
      <c r="AX494" s="14" t="s">
        <v>81</v>
      </c>
      <c r="AY494" s="257" t="s">
        <v>139</v>
      </c>
    </row>
    <row r="495" s="14" customFormat="1">
      <c r="A495" s="14"/>
      <c r="B495" s="247"/>
      <c r="C495" s="248"/>
      <c r="D495" s="232" t="s">
        <v>150</v>
      </c>
      <c r="E495" s="249" t="s">
        <v>1</v>
      </c>
      <c r="F495" s="250" t="s">
        <v>357</v>
      </c>
      <c r="G495" s="248"/>
      <c r="H495" s="251">
        <v>3.3500000000000001</v>
      </c>
      <c r="I495" s="252"/>
      <c r="J495" s="248"/>
      <c r="K495" s="248"/>
      <c r="L495" s="253"/>
      <c r="M495" s="254"/>
      <c r="N495" s="255"/>
      <c r="O495" s="255"/>
      <c r="P495" s="255"/>
      <c r="Q495" s="255"/>
      <c r="R495" s="255"/>
      <c r="S495" s="255"/>
      <c r="T495" s="256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57" t="s">
        <v>150</v>
      </c>
      <c r="AU495" s="257" t="s">
        <v>91</v>
      </c>
      <c r="AV495" s="14" t="s">
        <v>91</v>
      </c>
      <c r="AW495" s="14" t="s">
        <v>36</v>
      </c>
      <c r="AX495" s="14" t="s">
        <v>81</v>
      </c>
      <c r="AY495" s="257" t="s">
        <v>139</v>
      </c>
    </row>
    <row r="496" s="15" customFormat="1">
      <c r="A496" s="15"/>
      <c r="B496" s="258"/>
      <c r="C496" s="259"/>
      <c r="D496" s="232" t="s">
        <v>150</v>
      </c>
      <c r="E496" s="260" t="s">
        <v>1</v>
      </c>
      <c r="F496" s="261" t="s">
        <v>156</v>
      </c>
      <c r="G496" s="259"/>
      <c r="H496" s="262">
        <v>133.03100000000001</v>
      </c>
      <c r="I496" s="263"/>
      <c r="J496" s="259"/>
      <c r="K496" s="259"/>
      <c r="L496" s="264"/>
      <c r="M496" s="265"/>
      <c r="N496" s="266"/>
      <c r="O496" s="266"/>
      <c r="P496" s="266"/>
      <c r="Q496" s="266"/>
      <c r="R496" s="266"/>
      <c r="S496" s="266"/>
      <c r="T496" s="267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T496" s="268" t="s">
        <v>150</v>
      </c>
      <c r="AU496" s="268" t="s">
        <v>91</v>
      </c>
      <c r="AV496" s="15" t="s">
        <v>157</v>
      </c>
      <c r="AW496" s="15" t="s">
        <v>36</v>
      </c>
      <c r="AX496" s="15" t="s">
        <v>81</v>
      </c>
      <c r="AY496" s="268" t="s">
        <v>139</v>
      </c>
    </row>
    <row r="497" s="13" customFormat="1">
      <c r="A497" s="13"/>
      <c r="B497" s="237"/>
      <c r="C497" s="238"/>
      <c r="D497" s="232" t="s">
        <v>150</v>
      </c>
      <c r="E497" s="239" t="s">
        <v>1</v>
      </c>
      <c r="F497" s="240" t="s">
        <v>363</v>
      </c>
      <c r="G497" s="238"/>
      <c r="H497" s="239" t="s">
        <v>1</v>
      </c>
      <c r="I497" s="241"/>
      <c r="J497" s="238"/>
      <c r="K497" s="238"/>
      <c r="L497" s="242"/>
      <c r="M497" s="243"/>
      <c r="N497" s="244"/>
      <c r="O497" s="244"/>
      <c r="P497" s="244"/>
      <c r="Q497" s="244"/>
      <c r="R497" s="244"/>
      <c r="S497" s="244"/>
      <c r="T497" s="245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46" t="s">
        <v>150</v>
      </c>
      <c r="AU497" s="246" t="s">
        <v>91</v>
      </c>
      <c r="AV497" s="13" t="s">
        <v>89</v>
      </c>
      <c r="AW497" s="13" t="s">
        <v>36</v>
      </c>
      <c r="AX497" s="13" t="s">
        <v>81</v>
      </c>
      <c r="AY497" s="246" t="s">
        <v>139</v>
      </c>
    </row>
    <row r="498" s="14" customFormat="1">
      <c r="A498" s="14"/>
      <c r="B498" s="247"/>
      <c r="C498" s="248"/>
      <c r="D498" s="232" t="s">
        <v>150</v>
      </c>
      <c r="E498" s="249" t="s">
        <v>1</v>
      </c>
      <c r="F498" s="250" t="s">
        <v>364</v>
      </c>
      <c r="G498" s="248"/>
      <c r="H498" s="251">
        <v>21.367999999999999</v>
      </c>
      <c r="I498" s="252"/>
      <c r="J498" s="248"/>
      <c r="K498" s="248"/>
      <c r="L498" s="253"/>
      <c r="M498" s="254"/>
      <c r="N498" s="255"/>
      <c r="O498" s="255"/>
      <c r="P498" s="255"/>
      <c r="Q498" s="255"/>
      <c r="R498" s="255"/>
      <c r="S498" s="255"/>
      <c r="T498" s="256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57" t="s">
        <v>150</v>
      </c>
      <c r="AU498" s="257" t="s">
        <v>91</v>
      </c>
      <c r="AV498" s="14" t="s">
        <v>91</v>
      </c>
      <c r="AW498" s="14" t="s">
        <v>36</v>
      </c>
      <c r="AX498" s="14" t="s">
        <v>81</v>
      </c>
      <c r="AY498" s="257" t="s">
        <v>139</v>
      </c>
    </row>
    <row r="499" s="14" customFormat="1">
      <c r="A499" s="14"/>
      <c r="B499" s="247"/>
      <c r="C499" s="248"/>
      <c r="D499" s="232" t="s">
        <v>150</v>
      </c>
      <c r="E499" s="249" t="s">
        <v>1</v>
      </c>
      <c r="F499" s="250" t="s">
        <v>365</v>
      </c>
      <c r="G499" s="248"/>
      <c r="H499" s="251">
        <v>0.80800000000000005</v>
      </c>
      <c r="I499" s="252"/>
      <c r="J499" s="248"/>
      <c r="K499" s="248"/>
      <c r="L499" s="253"/>
      <c r="M499" s="254"/>
      <c r="N499" s="255"/>
      <c r="O499" s="255"/>
      <c r="P499" s="255"/>
      <c r="Q499" s="255"/>
      <c r="R499" s="255"/>
      <c r="S499" s="255"/>
      <c r="T499" s="256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7" t="s">
        <v>150</v>
      </c>
      <c r="AU499" s="257" t="s">
        <v>91</v>
      </c>
      <c r="AV499" s="14" t="s">
        <v>91</v>
      </c>
      <c r="AW499" s="14" t="s">
        <v>36</v>
      </c>
      <c r="AX499" s="14" t="s">
        <v>81</v>
      </c>
      <c r="AY499" s="257" t="s">
        <v>139</v>
      </c>
    </row>
    <row r="500" s="14" customFormat="1">
      <c r="A500" s="14"/>
      <c r="B500" s="247"/>
      <c r="C500" s="248"/>
      <c r="D500" s="232" t="s">
        <v>150</v>
      </c>
      <c r="E500" s="249" t="s">
        <v>1</v>
      </c>
      <c r="F500" s="250" t="s">
        <v>366</v>
      </c>
      <c r="G500" s="248"/>
      <c r="H500" s="251">
        <v>16.399999999999999</v>
      </c>
      <c r="I500" s="252"/>
      <c r="J500" s="248"/>
      <c r="K500" s="248"/>
      <c r="L500" s="253"/>
      <c r="M500" s="254"/>
      <c r="N500" s="255"/>
      <c r="O500" s="255"/>
      <c r="P500" s="255"/>
      <c r="Q500" s="255"/>
      <c r="R500" s="255"/>
      <c r="S500" s="255"/>
      <c r="T500" s="256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57" t="s">
        <v>150</v>
      </c>
      <c r="AU500" s="257" t="s">
        <v>91</v>
      </c>
      <c r="AV500" s="14" t="s">
        <v>91</v>
      </c>
      <c r="AW500" s="14" t="s">
        <v>36</v>
      </c>
      <c r="AX500" s="14" t="s">
        <v>81</v>
      </c>
      <c r="AY500" s="257" t="s">
        <v>139</v>
      </c>
    </row>
    <row r="501" s="14" customFormat="1">
      <c r="A501" s="14"/>
      <c r="B501" s="247"/>
      <c r="C501" s="248"/>
      <c r="D501" s="232" t="s">
        <v>150</v>
      </c>
      <c r="E501" s="249" t="s">
        <v>1</v>
      </c>
      <c r="F501" s="250" t="s">
        <v>367</v>
      </c>
      <c r="G501" s="248"/>
      <c r="H501" s="251">
        <v>1.0720000000000001</v>
      </c>
      <c r="I501" s="252"/>
      <c r="J501" s="248"/>
      <c r="K501" s="248"/>
      <c r="L501" s="253"/>
      <c r="M501" s="254"/>
      <c r="N501" s="255"/>
      <c r="O501" s="255"/>
      <c r="P501" s="255"/>
      <c r="Q501" s="255"/>
      <c r="R501" s="255"/>
      <c r="S501" s="255"/>
      <c r="T501" s="256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7" t="s">
        <v>150</v>
      </c>
      <c r="AU501" s="257" t="s">
        <v>91</v>
      </c>
      <c r="AV501" s="14" t="s">
        <v>91</v>
      </c>
      <c r="AW501" s="14" t="s">
        <v>36</v>
      </c>
      <c r="AX501" s="14" t="s">
        <v>81</v>
      </c>
      <c r="AY501" s="257" t="s">
        <v>139</v>
      </c>
    </row>
    <row r="502" s="15" customFormat="1">
      <c r="A502" s="15"/>
      <c r="B502" s="258"/>
      <c r="C502" s="259"/>
      <c r="D502" s="232" t="s">
        <v>150</v>
      </c>
      <c r="E502" s="260" t="s">
        <v>1</v>
      </c>
      <c r="F502" s="261" t="s">
        <v>156</v>
      </c>
      <c r="G502" s="259"/>
      <c r="H502" s="262">
        <v>39.648000000000003</v>
      </c>
      <c r="I502" s="263"/>
      <c r="J502" s="259"/>
      <c r="K502" s="259"/>
      <c r="L502" s="264"/>
      <c r="M502" s="265"/>
      <c r="N502" s="266"/>
      <c r="O502" s="266"/>
      <c r="P502" s="266"/>
      <c r="Q502" s="266"/>
      <c r="R502" s="266"/>
      <c r="S502" s="266"/>
      <c r="T502" s="267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T502" s="268" t="s">
        <v>150</v>
      </c>
      <c r="AU502" s="268" t="s">
        <v>91</v>
      </c>
      <c r="AV502" s="15" t="s">
        <v>157</v>
      </c>
      <c r="AW502" s="15" t="s">
        <v>36</v>
      </c>
      <c r="AX502" s="15" t="s">
        <v>81</v>
      </c>
      <c r="AY502" s="268" t="s">
        <v>139</v>
      </c>
    </row>
    <row r="503" s="16" customFormat="1">
      <c r="A503" s="16"/>
      <c r="B503" s="269"/>
      <c r="C503" s="270"/>
      <c r="D503" s="232" t="s">
        <v>150</v>
      </c>
      <c r="E503" s="271" t="s">
        <v>1</v>
      </c>
      <c r="F503" s="272" t="s">
        <v>172</v>
      </c>
      <c r="G503" s="270"/>
      <c r="H503" s="273">
        <v>172.679</v>
      </c>
      <c r="I503" s="274"/>
      <c r="J503" s="270"/>
      <c r="K503" s="270"/>
      <c r="L503" s="275"/>
      <c r="M503" s="276"/>
      <c r="N503" s="277"/>
      <c r="O503" s="277"/>
      <c r="P503" s="277"/>
      <c r="Q503" s="277"/>
      <c r="R503" s="277"/>
      <c r="S503" s="277"/>
      <c r="T503" s="278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T503" s="279" t="s">
        <v>150</v>
      </c>
      <c r="AU503" s="279" t="s">
        <v>91</v>
      </c>
      <c r="AV503" s="16" t="s">
        <v>146</v>
      </c>
      <c r="AW503" s="16" t="s">
        <v>36</v>
      </c>
      <c r="AX503" s="16" t="s">
        <v>89</v>
      </c>
      <c r="AY503" s="279" t="s">
        <v>139</v>
      </c>
    </row>
    <row r="504" s="2" customFormat="1" ht="33" customHeight="1">
      <c r="A504" s="39"/>
      <c r="B504" s="40"/>
      <c r="C504" s="219" t="s">
        <v>499</v>
      </c>
      <c r="D504" s="219" t="s">
        <v>141</v>
      </c>
      <c r="E504" s="220" t="s">
        <v>500</v>
      </c>
      <c r="F504" s="221" t="s">
        <v>501</v>
      </c>
      <c r="G504" s="222" t="s">
        <v>196</v>
      </c>
      <c r="H504" s="223">
        <v>212.327</v>
      </c>
      <c r="I504" s="224"/>
      <c r="J504" s="225">
        <f>ROUND(I504*H504,2)</f>
        <v>0</v>
      </c>
      <c r="K504" s="221" t="s">
        <v>145</v>
      </c>
      <c r="L504" s="45"/>
      <c r="M504" s="226" t="s">
        <v>1</v>
      </c>
      <c r="N504" s="227" t="s">
        <v>46</v>
      </c>
      <c r="O504" s="92"/>
      <c r="P504" s="228">
        <f>O504*H504</f>
        <v>0</v>
      </c>
      <c r="Q504" s="228">
        <v>0</v>
      </c>
      <c r="R504" s="228">
        <f>Q504*H504</f>
        <v>0</v>
      </c>
      <c r="S504" s="228">
        <v>0</v>
      </c>
      <c r="T504" s="229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30" t="s">
        <v>146</v>
      </c>
      <c r="AT504" s="230" t="s">
        <v>141</v>
      </c>
      <c r="AU504" s="230" t="s">
        <v>91</v>
      </c>
      <c r="AY504" s="18" t="s">
        <v>139</v>
      </c>
      <c r="BE504" s="231">
        <f>IF(N504="základní",J504,0)</f>
        <v>0</v>
      </c>
      <c r="BF504" s="231">
        <f>IF(N504="snížená",J504,0)</f>
        <v>0</v>
      </c>
      <c r="BG504" s="231">
        <f>IF(N504="zákl. přenesená",J504,0)</f>
        <v>0</v>
      </c>
      <c r="BH504" s="231">
        <f>IF(N504="sníž. přenesená",J504,0)</f>
        <v>0</v>
      </c>
      <c r="BI504" s="231">
        <f>IF(N504="nulová",J504,0)</f>
        <v>0</v>
      </c>
      <c r="BJ504" s="18" t="s">
        <v>89</v>
      </c>
      <c r="BK504" s="231">
        <f>ROUND(I504*H504,2)</f>
        <v>0</v>
      </c>
      <c r="BL504" s="18" t="s">
        <v>146</v>
      </c>
      <c r="BM504" s="230" t="s">
        <v>502</v>
      </c>
    </row>
    <row r="505" s="13" customFormat="1">
      <c r="A505" s="13"/>
      <c r="B505" s="237"/>
      <c r="C505" s="238"/>
      <c r="D505" s="232" t="s">
        <v>150</v>
      </c>
      <c r="E505" s="239" t="s">
        <v>1</v>
      </c>
      <c r="F505" s="240" t="s">
        <v>237</v>
      </c>
      <c r="G505" s="238"/>
      <c r="H505" s="239" t="s">
        <v>1</v>
      </c>
      <c r="I505" s="241"/>
      <c r="J505" s="238"/>
      <c r="K505" s="238"/>
      <c r="L505" s="242"/>
      <c r="M505" s="243"/>
      <c r="N505" s="244"/>
      <c r="O505" s="244"/>
      <c r="P505" s="244"/>
      <c r="Q505" s="244"/>
      <c r="R505" s="244"/>
      <c r="S505" s="244"/>
      <c r="T505" s="245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46" t="s">
        <v>150</v>
      </c>
      <c r="AU505" s="246" t="s">
        <v>91</v>
      </c>
      <c r="AV505" s="13" t="s">
        <v>89</v>
      </c>
      <c r="AW505" s="13" t="s">
        <v>36</v>
      </c>
      <c r="AX505" s="13" t="s">
        <v>81</v>
      </c>
      <c r="AY505" s="246" t="s">
        <v>139</v>
      </c>
    </row>
    <row r="506" s="13" customFormat="1">
      <c r="A506" s="13"/>
      <c r="B506" s="237"/>
      <c r="C506" s="238"/>
      <c r="D506" s="232" t="s">
        <v>150</v>
      </c>
      <c r="E506" s="239" t="s">
        <v>1</v>
      </c>
      <c r="F506" s="240" t="s">
        <v>412</v>
      </c>
      <c r="G506" s="238"/>
      <c r="H506" s="239" t="s">
        <v>1</v>
      </c>
      <c r="I506" s="241"/>
      <c r="J506" s="238"/>
      <c r="K506" s="238"/>
      <c r="L506" s="242"/>
      <c r="M506" s="243"/>
      <c r="N506" s="244"/>
      <c r="O506" s="244"/>
      <c r="P506" s="244"/>
      <c r="Q506" s="244"/>
      <c r="R506" s="244"/>
      <c r="S506" s="244"/>
      <c r="T506" s="245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6" t="s">
        <v>150</v>
      </c>
      <c r="AU506" s="246" t="s">
        <v>91</v>
      </c>
      <c r="AV506" s="13" t="s">
        <v>89</v>
      </c>
      <c r="AW506" s="13" t="s">
        <v>36</v>
      </c>
      <c r="AX506" s="13" t="s">
        <v>81</v>
      </c>
      <c r="AY506" s="246" t="s">
        <v>139</v>
      </c>
    </row>
    <row r="507" s="14" customFormat="1">
      <c r="A507" s="14"/>
      <c r="B507" s="247"/>
      <c r="C507" s="248"/>
      <c r="D507" s="232" t="s">
        <v>150</v>
      </c>
      <c r="E507" s="249" t="s">
        <v>1</v>
      </c>
      <c r="F507" s="250" t="s">
        <v>355</v>
      </c>
      <c r="G507" s="248"/>
      <c r="H507" s="251">
        <v>79.596000000000004</v>
      </c>
      <c r="I507" s="252"/>
      <c r="J507" s="248"/>
      <c r="K507" s="248"/>
      <c r="L507" s="253"/>
      <c r="M507" s="254"/>
      <c r="N507" s="255"/>
      <c r="O507" s="255"/>
      <c r="P507" s="255"/>
      <c r="Q507" s="255"/>
      <c r="R507" s="255"/>
      <c r="S507" s="255"/>
      <c r="T507" s="256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57" t="s">
        <v>150</v>
      </c>
      <c r="AU507" s="257" t="s">
        <v>91</v>
      </c>
      <c r="AV507" s="14" t="s">
        <v>91</v>
      </c>
      <c r="AW507" s="14" t="s">
        <v>36</v>
      </c>
      <c r="AX507" s="14" t="s">
        <v>81</v>
      </c>
      <c r="AY507" s="257" t="s">
        <v>139</v>
      </c>
    </row>
    <row r="508" s="14" customFormat="1">
      <c r="A508" s="14"/>
      <c r="B508" s="247"/>
      <c r="C508" s="248"/>
      <c r="D508" s="232" t="s">
        <v>150</v>
      </c>
      <c r="E508" s="249" t="s">
        <v>1</v>
      </c>
      <c r="F508" s="250" t="s">
        <v>200</v>
      </c>
      <c r="G508" s="248"/>
      <c r="H508" s="251">
        <v>2.5249999999999999</v>
      </c>
      <c r="I508" s="252"/>
      <c r="J508" s="248"/>
      <c r="K508" s="248"/>
      <c r="L508" s="253"/>
      <c r="M508" s="254"/>
      <c r="N508" s="255"/>
      <c r="O508" s="255"/>
      <c r="P508" s="255"/>
      <c r="Q508" s="255"/>
      <c r="R508" s="255"/>
      <c r="S508" s="255"/>
      <c r="T508" s="256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57" t="s">
        <v>150</v>
      </c>
      <c r="AU508" s="257" t="s">
        <v>91</v>
      </c>
      <c r="AV508" s="14" t="s">
        <v>91</v>
      </c>
      <c r="AW508" s="14" t="s">
        <v>36</v>
      </c>
      <c r="AX508" s="14" t="s">
        <v>81</v>
      </c>
      <c r="AY508" s="257" t="s">
        <v>139</v>
      </c>
    </row>
    <row r="509" s="14" customFormat="1">
      <c r="A509" s="14"/>
      <c r="B509" s="247"/>
      <c r="C509" s="248"/>
      <c r="D509" s="232" t="s">
        <v>150</v>
      </c>
      <c r="E509" s="249" t="s">
        <v>1</v>
      </c>
      <c r="F509" s="250" t="s">
        <v>356</v>
      </c>
      <c r="G509" s="248"/>
      <c r="H509" s="251">
        <v>47.560000000000002</v>
      </c>
      <c r="I509" s="252"/>
      <c r="J509" s="248"/>
      <c r="K509" s="248"/>
      <c r="L509" s="253"/>
      <c r="M509" s="254"/>
      <c r="N509" s="255"/>
      <c r="O509" s="255"/>
      <c r="P509" s="255"/>
      <c r="Q509" s="255"/>
      <c r="R509" s="255"/>
      <c r="S509" s="255"/>
      <c r="T509" s="256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57" t="s">
        <v>150</v>
      </c>
      <c r="AU509" s="257" t="s">
        <v>91</v>
      </c>
      <c r="AV509" s="14" t="s">
        <v>91</v>
      </c>
      <c r="AW509" s="14" t="s">
        <v>36</v>
      </c>
      <c r="AX509" s="14" t="s">
        <v>81</v>
      </c>
      <c r="AY509" s="257" t="s">
        <v>139</v>
      </c>
    </row>
    <row r="510" s="14" customFormat="1">
      <c r="A510" s="14"/>
      <c r="B510" s="247"/>
      <c r="C510" s="248"/>
      <c r="D510" s="232" t="s">
        <v>150</v>
      </c>
      <c r="E510" s="249" t="s">
        <v>1</v>
      </c>
      <c r="F510" s="250" t="s">
        <v>357</v>
      </c>
      <c r="G510" s="248"/>
      <c r="H510" s="251">
        <v>3.3500000000000001</v>
      </c>
      <c r="I510" s="252"/>
      <c r="J510" s="248"/>
      <c r="K510" s="248"/>
      <c r="L510" s="253"/>
      <c r="M510" s="254"/>
      <c r="N510" s="255"/>
      <c r="O510" s="255"/>
      <c r="P510" s="255"/>
      <c r="Q510" s="255"/>
      <c r="R510" s="255"/>
      <c r="S510" s="255"/>
      <c r="T510" s="256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7" t="s">
        <v>150</v>
      </c>
      <c r="AU510" s="257" t="s">
        <v>91</v>
      </c>
      <c r="AV510" s="14" t="s">
        <v>91</v>
      </c>
      <c r="AW510" s="14" t="s">
        <v>36</v>
      </c>
      <c r="AX510" s="14" t="s">
        <v>81</v>
      </c>
      <c r="AY510" s="257" t="s">
        <v>139</v>
      </c>
    </row>
    <row r="511" s="15" customFormat="1">
      <c r="A511" s="15"/>
      <c r="B511" s="258"/>
      <c r="C511" s="259"/>
      <c r="D511" s="232" t="s">
        <v>150</v>
      </c>
      <c r="E511" s="260" t="s">
        <v>1</v>
      </c>
      <c r="F511" s="261" t="s">
        <v>156</v>
      </c>
      <c r="G511" s="259"/>
      <c r="H511" s="262">
        <v>133.03100000000001</v>
      </c>
      <c r="I511" s="263"/>
      <c r="J511" s="259"/>
      <c r="K511" s="259"/>
      <c r="L511" s="264"/>
      <c r="M511" s="265"/>
      <c r="N511" s="266"/>
      <c r="O511" s="266"/>
      <c r="P511" s="266"/>
      <c r="Q511" s="266"/>
      <c r="R511" s="266"/>
      <c r="S511" s="266"/>
      <c r="T511" s="267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68" t="s">
        <v>150</v>
      </c>
      <c r="AU511" s="268" t="s">
        <v>91</v>
      </c>
      <c r="AV511" s="15" t="s">
        <v>157</v>
      </c>
      <c r="AW511" s="15" t="s">
        <v>36</v>
      </c>
      <c r="AX511" s="15" t="s">
        <v>81</v>
      </c>
      <c r="AY511" s="268" t="s">
        <v>139</v>
      </c>
    </row>
    <row r="512" s="13" customFormat="1">
      <c r="A512" s="13"/>
      <c r="B512" s="237"/>
      <c r="C512" s="238"/>
      <c r="D512" s="232" t="s">
        <v>150</v>
      </c>
      <c r="E512" s="239" t="s">
        <v>1</v>
      </c>
      <c r="F512" s="240" t="s">
        <v>415</v>
      </c>
      <c r="G512" s="238"/>
      <c r="H512" s="239" t="s">
        <v>1</v>
      </c>
      <c r="I512" s="241"/>
      <c r="J512" s="238"/>
      <c r="K512" s="238"/>
      <c r="L512" s="242"/>
      <c r="M512" s="243"/>
      <c r="N512" s="244"/>
      <c r="O512" s="244"/>
      <c r="P512" s="244"/>
      <c r="Q512" s="244"/>
      <c r="R512" s="244"/>
      <c r="S512" s="244"/>
      <c r="T512" s="245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46" t="s">
        <v>150</v>
      </c>
      <c r="AU512" s="246" t="s">
        <v>91</v>
      </c>
      <c r="AV512" s="13" t="s">
        <v>89</v>
      </c>
      <c r="AW512" s="13" t="s">
        <v>36</v>
      </c>
      <c r="AX512" s="13" t="s">
        <v>81</v>
      </c>
      <c r="AY512" s="246" t="s">
        <v>139</v>
      </c>
    </row>
    <row r="513" s="14" customFormat="1">
      <c r="A513" s="14"/>
      <c r="B513" s="247"/>
      <c r="C513" s="248"/>
      <c r="D513" s="232" t="s">
        <v>150</v>
      </c>
      <c r="E513" s="249" t="s">
        <v>1</v>
      </c>
      <c r="F513" s="250" t="s">
        <v>416</v>
      </c>
      <c r="G513" s="248"/>
      <c r="H513" s="251">
        <v>42.735999999999997</v>
      </c>
      <c r="I513" s="252"/>
      <c r="J513" s="248"/>
      <c r="K513" s="248"/>
      <c r="L513" s="253"/>
      <c r="M513" s="254"/>
      <c r="N513" s="255"/>
      <c r="O513" s="255"/>
      <c r="P513" s="255"/>
      <c r="Q513" s="255"/>
      <c r="R513" s="255"/>
      <c r="S513" s="255"/>
      <c r="T513" s="256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57" t="s">
        <v>150</v>
      </c>
      <c r="AU513" s="257" t="s">
        <v>91</v>
      </c>
      <c r="AV513" s="14" t="s">
        <v>91</v>
      </c>
      <c r="AW513" s="14" t="s">
        <v>36</v>
      </c>
      <c r="AX513" s="14" t="s">
        <v>81</v>
      </c>
      <c r="AY513" s="257" t="s">
        <v>139</v>
      </c>
    </row>
    <row r="514" s="14" customFormat="1">
      <c r="A514" s="14"/>
      <c r="B514" s="247"/>
      <c r="C514" s="248"/>
      <c r="D514" s="232" t="s">
        <v>150</v>
      </c>
      <c r="E514" s="249" t="s">
        <v>1</v>
      </c>
      <c r="F514" s="250" t="s">
        <v>417</v>
      </c>
      <c r="G514" s="248"/>
      <c r="H514" s="251">
        <v>1.6160000000000001</v>
      </c>
      <c r="I514" s="252"/>
      <c r="J514" s="248"/>
      <c r="K514" s="248"/>
      <c r="L514" s="253"/>
      <c r="M514" s="254"/>
      <c r="N514" s="255"/>
      <c r="O514" s="255"/>
      <c r="P514" s="255"/>
      <c r="Q514" s="255"/>
      <c r="R514" s="255"/>
      <c r="S514" s="255"/>
      <c r="T514" s="256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57" t="s">
        <v>150</v>
      </c>
      <c r="AU514" s="257" t="s">
        <v>91</v>
      </c>
      <c r="AV514" s="14" t="s">
        <v>91</v>
      </c>
      <c r="AW514" s="14" t="s">
        <v>36</v>
      </c>
      <c r="AX514" s="14" t="s">
        <v>81</v>
      </c>
      <c r="AY514" s="257" t="s">
        <v>139</v>
      </c>
    </row>
    <row r="515" s="14" customFormat="1">
      <c r="A515" s="14"/>
      <c r="B515" s="247"/>
      <c r="C515" s="248"/>
      <c r="D515" s="232" t="s">
        <v>150</v>
      </c>
      <c r="E515" s="249" t="s">
        <v>1</v>
      </c>
      <c r="F515" s="250" t="s">
        <v>418</v>
      </c>
      <c r="G515" s="248"/>
      <c r="H515" s="251">
        <v>32.799999999999997</v>
      </c>
      <c r="I515" s="252"/>
      <c r="J515" s="248"/>
      <c r="K515" s="248"/>
      <c r="L515" s="253"/>
      <c r="M515" s="254"/>
      <c r="N515" s="255"/>
      <c r="O515" s="255"/>
      <c r="P515" s="255"/>
      <c r="Q515" s="255"/>
      <c r="R515" s="255"/>
      <c r="S515" s="255"/>
      <c r="T515" s="256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57" t="s">
        <v>150</v>
      </c>
      <c r="AU515" s="257" t="s">
        <v>91</v>
      </c>
      <c r="AV515" s="14" t="s">
        <v>91</v>
      </c>
      <c r="AW515" s="14" t="s">
        <v>36</v>
      </c>
      <c r="AX515" s="14" t="s">
        <v>81</v>
      </c>
      <c r="AY515" s="257" t="s">
        <v>139</v>
      </c>
    </row>
    <row r="516" s="14" customFormat="1">
      <c r="A516" s="14"/>
      <c r="B516" s="247"/>
      <c r="C516" s="248"/>
      <c r="D516" s="232" t="s">
        <v>150</v>
      </c>
      <c r="E516" s="249" t="s">
        <v>1</v>
      </c>
      <c r="F516" s="250" t="s">
        <v>419</v>
      </c>
      <c r="G516" s="248"/>
      <c r="H516" s="251">
        <v>2.1440000000000001</v>
      </c>
      <c r="I516" s="252"/>
      <c r="J516" s="248"/>
      <c r="K516" s="248"/>
      <c r="L516" s="253"/>
      <c r="M516" s="254"/>
      <c r="N516" s="255"/>
      <c r="O516" s="255"/>
      <c r="P516" s="255"/>
      <c r="Q516" s="255"/>
      <c r="R516" s="255"/>
      <c r="S516" s="255"/>
      <c r="T516" s="256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257" t="s">
        <v>150</v>
      </c>
      <c r="AU516" s="257" t="s">
        <v>91</v>
      </c>
      <c r="AV516" s="14" t="s">
        <v>91</v>
      </c>
      <c r="AW516" s="14" t="s">
        <v>36</v>
      </c>
      <c r="AX516" s="14" t="s">
        <v>81</v>
      </c>
      <c r="AY516" s="257" t="s">
        <v>139</v>
      </c>
    </row>
    <row r="517" s="15" customFormat="1">
      <c r="A517" s="15"/>
      <c r="B517" s="258"/>
      <c r="C517" s="259"/>
      <c r="D517" s="232" t="s">
        <v>150</v>
      </c>
      <c r="E517" s="260" t="s">
        <v>1</v>
      </c>
      <c r="F517" s="261" t="s">
        <v>156</v>
      </c>
      <c r="G517" s="259"/>
      <c r="H517" s="262">
        <v>79.296000000000006</v>
      </c>
      <c r="I517" s="263"/>
      <c r="J517" s="259"/>
      <c r="K517" s="259"/>
      <c r="L517" s="264"/>
      <c r="M517" s="265"/>
      <c r="N517" s="266"/>
      <c r="O517" s="266"/>
      <c r="P517" s="266"/>
      <c r="Q517" s="266"/>
      <c r="R517" s="266"/>
      <c r="S517" s="266"/>
      <c r="T517" s="267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T517" s="268" t="s">
        <v>150</v>
      </c>
      <c r="AU517" s="268" t="s">
        <v>91</v>
      </c>
      <c r="AV517" s="15" t="s">
        <v>157</v>
      </c>
      <c r="AW517" s="15" t="s">
        <v>36</v>
      </c>
      <c r="AX517" s="15" t="s">
        <v>81</v>
      </c>
      <c r="AY517" s="268" t="s">
        <v>139</v>
      </c>
    </row>
    <row r="518" s="16" customFormat="1">
      <c r="A518" s="16"/>
      <c r="B518" s="269"/>
      <c r="C518" s="270"/>
      <c r="D518" s="232" t="s">
        <v>150</v>
      </c>
      <c r="E518" s="271" t="s">
        <v>1</v>
      </c>
      <c r="F518" s="272" t="s">
        <v>172</v>
      </c>
      <c r="G518" s="270"/>
      <c r="H518" s="273">
        <v>212.327</v>
      </c>
      <c r="I518" s="274"/>
      <c r="J518" s="270"/>
      <c r="K518" s="270"/>
      <c r="L518" s="275"/>
      <c r="M518" s="276"/>
      <c r="N518" s="277"/>
      <c r="O518" s="277"/>
      <c r="P518" s="277"/>
      <c r="Q518" s="277"/>
      <c r="R518" s="277"/>
      <c r="S518" s="277"/>
      <c r="T518" s="278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T518" s="279" t="s">
        <v>150</v>
      </c>
      <c r="AU518" s="279" t="s">
        <v>91</v>
      </c>
      <c r="AV518" s="16" t="s">
        <v>146</v>
      </c>
      <c r="AW518" s="16" t="s">
        <v>36</v>
      </c>
      <c r="AX518" s="16" t="s">
        <v>89</v>
      </c>
      <c r="AY518" s="279" t="s">
        <v>139</v>
      </c>
    </row>
    <row r="519" s="2" customFormat="1" ht="24.15" customHeight="1">
      <c r="A519" s="39"/>
      <c r="B519" s="40"/>
      <c r="C519" s="219" t="s">
        <v>503</v>
      </c>
      <c r="D519" s="219" t="s">
        <v>141</v>
      </c>
      <c r="E519" s="220" t="s">
        <v>504</v>
      </c>
      <c r="F519" s="221" t="s">
        <v>505</v>
      </c>
      <c r="G519" s="222" t="s">
        <v>196</v>
      </c>
      <c r="H519" s="223">
        <v>251.97499999999999</v>
      </c>
      <c r="I519" s="224"/>
      <c r="J519" s="225">
        <f>ROUND(I519*H519,2)</f>
        <v>0</v>
      </c>
      <c r="K519" s="221" t="s">
        <v>145</v>
      </c>
      <c r="L519" s="45"/>
      <c r="M519" s="226" t="s">
        <v>1</v>
      </c>
      <c r="N519" s="227" t="s">
        <v>46</v>
      </c>
      <c r="O519" s="92"/>
      <c r="P519" s="228">
        <f>O519*H519</f>
        <v>0</v>
      </c>
      <c r="Q519" s="228">
        <v>0.0060099999999999997</v>
      </c>
      <c r="R519" s="228">
        <f>Q519*H519</f>
        <v>1.51436975</v>
      </c>
      <c r="S519" s="228">
        <v>0</v>
      </c>
      <c r="T519" s="229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30" t="s">
        <v>146</v>
      </c>
      <c r="AT519" s="230" t="s">
        <v>141</v>
      </c>
      <c r="AU519" s="230" t="s">
        <v>91</v>
      </c>
      <c r="AY519" s="18" t="s">
        <v>139</v>
      </c>
      <c r="BE519" s="231">
        <f>IF(N519="základní",J519,0)</f>
        <v>0</v>
      </c>
      <c r="BF519" s="231">
        <f>IF(N519="snížená",J519,0)</f>
        <v>0</v>
      </c>
      <c r="BG519" s="231">
        <f>IF(N519="zákl. přenesená",J519,0)</f>
        <v>0</v>
      </c>
      <c r="BH519" s="231">
        <f>IF(N519="sníž. přenesená",J519,0)</f>
        <v>0</v>
      </c>
      <c r="BI519" s="231">
        <f>IF(N519="nulová",J519,0)</f>
        <v>0</v>
      </c>
      <c r="BJ519" s="18" t="s">
        <v>89</v>
      </c>
      <c r="BK519" s="231">
        <f>ROUND(I519*H519,2)</f>
        <v>0</v>
      </c>
      <c r="BL519" s="18" t="s">
        <v>146</v>
      </c>
      <c r="BM519" s="230" t="s">
        <v>506</v>
      </c>
    </row>
    <row r="520" s="13" customFormat="1">
      <c r="A520" s="13"/>
      <c r="B520" s="237"/>
      <c r="C520" s="238"/>
      <c r="D520" s="232" t="s">
        <v>150</v>
      </c>
      <c r="E520" s="239" t="s">
        <v>1</v>
      </c>
      <c r="F520" s="240" t="s">
        <v>237</v>
      </c>
      <c r="G520" s="238"/>
      <c r="H520" s="239" t="s">
        <v>1</v>
      </c>
      <c r="I520" s="241"/>
      <c r="J520" s="238"/>
      <c r="K520" s="238"/>
      <c r="L520" s="242"/>
      <c r="M520" s="243"/>
      <c r="N520" s="244"/>
      <c r="O520" s="244"/>
      <c r="P520" s="244"/>
      <c r="Q520" s="244"/>
      <c r="R520" s="244"/>
      <c r="S520" s="244"/>
      <c r="T520" s="245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6" t="s">
        <v>150</v>
      </c>
      <c r="AU520" s="246" t="s">
        <v>91</v>
      </c>
      <c r="AV520" s="13" t="s">
        <v>89</v>
      </c>
      <c r="AW520" s="13" t="s">
        <v>36</v>
      </c>
      <c r="AX520" s="13" t="s">
        <v>81</v>
      </c>
      <c r="AY520" s="246" t="s">
        <v>139</v>
      </c>
    </row>
    <row r="521" s="13" customFormat="1">
      <c r="A521" s="13"/>
      <c r="B521" s="237"/>
      <c r="C521" s="238"/>
      <c r="D521" s="232" t="s">
        <v>150</v>
      </c>
      <c r="E521" s="239" t="s">
        <v>1</v>
      </c>
      <c r="F521" s="240" t="s">
        <v>507</v>
      </c>
      <c r="G521" s="238"/>
      <c r="H521" s="239" t="s">
        <v>1</v>
      </c>
      <c r="I521" s="241"/>
      <c r="J521" s="238"/>
      <c r="K521" s="238"/>
      <c r="L521" s="242"/>
      <c r="M521" s="243"/>
      <c r="N521" s="244"/>
      <c r="O521" s="244"/>
      <c r="P521" s="244"/>
      <c r="Q521" s="244"/>
      <c r="R521" s="244"/>
      <c r="S521" s="244"/>
      <c r="T521" s="245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6" t="s">
        <v>150</v>
      </c>
      <c r="AU521" s="246" t="s">
        <v>91</v>
      </c>
      <c r="AV521" s="13" t="s">
        <v>89</v>
      </c>
      <c r="AW521" s="13" t="s">
        <v>36</v>
      </c>
      <c r="AX521" s="13" t="s">
        <v>81</v>
      </c>
      <c r="AY521" s="246" t="s">
        <v>139</v>
      </c>
    </row>
    <row r="522" s="14" customFormat="1">
      <c r="A522" s="14"/>
      <c r="B522" s="247"/>
      <c r="C522" s="248"/>
      <c r="D522" s="232" t="s">
        <v>150</v>
      </c>
      <c r="E522" s="249" t="s">
        <v>1</v>
      </c>
      <c r="F522" s="250" t="s">
        <v>355</v>
      </c>
      <c r="G522" s="248"/>
      <c r="H522" s="251">
        <v>79.596000000000004</v>
      </c>
      <c r="I522" s="252"/>
      <c r="J522" s="248"/>
      <c r="K522" s="248"/>
      <c r="L522" s="253"/>
      <c r="M522" s="254"/>
      <c r="N522" s="255"/>
      <c r="O522" s="255"/>
      <c r="P522" s="255"/>
      <c r="Q522" s="255"/>
      <c r="R522" s="255"/>
      <c r="S522" s="255"/>
      <c r="T522" s="256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57" t="s">
        <v>150</v>
      </c>
      <c r="AU522" s="257" t="s">
        <v>91</v>
      </c>
      <c r="AV522" s="14" t="s">
        <v>91</v>
      </c>
      <c r="AW522" s="14" t="s">
        <v>36</v>
      </c>
      <c r="AX522" s="14" t="s">
        <v>81</v>
      </c>
      <c r="AY522" s="257" t="s">
        <v>139</v>
      </c>
    </row>
    <row r="523" s="14" customFormat="1">
      <c r="A523" s="14"/>
      <c r="B523" s="247"/>
      <c r="C523" s="248"/>
      <c r="D523" s="232" t="s">
        <v>150</v>
      </c>
      <c r="E523" s="249" t="s">
        <v>1</v>
      </c>
      <c r="F523" s="250" t="s">
        <v>200</v>
      </c>
      <c r="G523" s="248"/>
      <c r="H523" s="251">
        <v>2.5249999999999999</v>
      </c>
      <c r="I523" s="252"/>
      <c r="J523" s="248"/>
      <c r="K523" s="248"/>
      <c r="L523" s="253"/>
      <c r="M523" s="254"/>
      <c r="N523" s="255"/>
      <c r="O523" s="255"/>
      <c r="P523" s="255"/>
      <c r="Q523" s="255"/>
      <c r="R523" s="255"/>
      <c r="S523" s="255"/>
      <c r="T523" s="256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57" t="s">
        <v>150</v>
      </c>
      <c r="AU523" s="257" t="s">
        <v>91</v>
      </c>
      <c r="AV523" s="14" t="s">
        <v>91</v>
      </c>
      <c r="AW523" s="14" t="s">
        <v>36</v>
      </c>
      <c r="AX523" s="14" t="s">
        <v>81</v>
      </c>
      <c r="AY523" s="257" t="s">
        <v>139</v>
      </c>
    </row>
    <row r="524" s="14" customFormat="1">
      <c r="A524" s="14"/>
      <c r="B524" s="247"/>
      <c r="C524" s="248"/>
      <c r="D524" s="232" t="s">
        <v>150</v>
      </c>
      <c r="E524" s="249" t="s">
        <v>1</v>
      </c>
      <c r="F524" s="250" t="s">
        <v>356</v>
      </c>
      <c r="G524" s="248"/>
      <c r="H524" s="251">
        <v>47.560000000000002</v>
      </c>
      <c r="I524" s="252"/>
      <c r="J524" s="248"/>
      <c r="K524" s="248"/>
      <c r="L524" s="253"/>
      <c r="M524" s="254"/>
      <c r="N524" s="255"/>
      <c r="O524" s="255"/>
      <c r="P524" s="255"/>
      <c r="Q524" s="255"/>
      <c r="R524" s="255"/>
      <c r="S524" s="255"/>
      <c r="T524" s="256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57" t="s">
        <v>150</v>
      </c>
      <c r="AU524" s="257" t="s">
        <v>91</v>
      </c>
      <c r="AV524" s="14" t="s">
        <v>91</v>
      </c>
      <c r="AW524" s="14" t="s">
        <v>36</v>
      </c>
      <c r="AX524" s="14" t="s">
        <v>81</v>
      </c>
      <c r="AY524" s="257" t="s">
        <v>139</v>
      </c>
    </row>
    <row r="525" s="14" customFormat="1">
      <c r="A525" s="14"/>
      <c r="B525" s="247"/>
      <c r="C525" s="248"/>
      <c r="D525" s="232" t="s">
        <v>150</v>
      </c>
      <c r="E525" s="249" t="s">
        <v>1</v>
      </c>
      <c r="F525" s="250" t="s">
        <v>357</v>
      </c>
      <c r="G525" s="248"/>
      <c r="H525" s="251">
        <v>3.3500000000000001</v>
      </c>
      <c r="I525" s="252"/>
      <c r="J525" s="248"/>
      <c r="K525" s="248"/>
      <c r="L525" s="253"/>
      <c r="M525" s="254"/>
      <c r="N525" s="255"/>
      <c r="O525" s="255"/>
      <c r="P525" s="255"/>
      <c r="Q525" s="255"/>
      <c r="R525" s="255"/>
      <c r="S525" s="255"/>
      <c r="T525" s="256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7" t="s">
        <v>150</v>
      </c>
      <c r="AU525" s="257" t="s">
        <v>91</v>
      </c>
      <c r="AV525" s="14" t="s">
        <v>91</v>
      </c>
      <c r="AW525" s="14" t="s">
        <v>36</v>
      </c>
      <c r="AX525" s="14" t="s">
        <v>81</v>
      </c>
      <c r="AY525" s="257" t="s">
        <v>139</v>
      </c>
    </row>
    <row r="526" s="15" customFormat="1">
      <c r="A526" s="15"/>
      <c r="B526" s="258"/>
      <c r="C526" s="259"/>
      <c r="D526" s="232" t="s">
        <v>150</v>
      </c>
      <c r="E526" s="260" t="s">
        <v>1</v>
      </c>
      <c r="F526" s="261" t="s">
        <v>156</v>
      </c>
      <c r="G526" s="259"/>
      <c r="H526" s="262">
        <v>133.03100000000001</v>
      </c>
      <c r="I526" s="263"/>
      <c r="J526" s="259"/>
      <c r="K526" s="259"/>
      <c r="L526" s="264"/>
      <c r="M526" s="265"/>
      <c r="N526" s="266"/>
      <c r="O526" s="266"/>
      <c r="P526" s="266"/>
      <c r="Q526" s="266"/>
      <c r="R526" s="266"/>
      <c r="S526" s="266"/>
      <c r="T526" s="267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T526" s="268" t="s">
        <v>150</v>
      </c>
      <c r="AU526" s="268" t="s">
        <v>91</v>
      </c>
      <c r="AV526" s="15" t="s">
        <v>157</v>
      </c>
      <c r="AW526" s="15" t="s">
        <v>36</v>
      </c>
      <c r="AX526" s="15" t="s">
        <v>81</v>
      </c>
      <c r="AY526" s="268" t="s">
        <v>139</v>
      </c>
    </row>
    <row r="527" s="13" customFormat="1">
      <c r="A527" s="13"/>
      <c r="B527" s="237"/>
      <c r="C527" s="238"/>
      <c r="D527" s="232" t="s">
        <v>150</v>
      </c>
      <c r="E527" s="239" t="s">
        <v>1</v>
      </c>
      <c r="F527" s="240" t="s">
        <v>508</v>
      </c>
      <c r="G527" s="238"/>
      <c r="H527" s="239" t="s">
        <v>1</v>
      </c>
      <c r="I527" s="241"/>
      <c r="J527" s="238"/>
      <c r="K527" s="238"/>
      <c r="L527" s="242"/>
      <c r="M527" s="243"/>
      <c r="N527" s="244"/>
      <c r="O527" s="244"/>
      <c r="P527" s="244"/>
      <c r="Q527" s="244"/>
      <c r="R527" s="244"/>
      <c r="S527" s="244"/>
      <c r="T527" s="245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46" t="s">
        <v>150</v>
      </c>
      <c r="AU527" s="246" t="s">
        <v>91</v>
      </c>
      <c r="AV527" s="13" t="s">
        <v>89</v>
      </c>
      <c r="AW527" s="13" t="s">
        <v>36</v>
      </c>
      <c r="AX527" s="13" t="s">
        <v>81</v>
      </c>
      <c r="AY527" s="246" t="s">
        <v>139</v>
      </c>
    </row>
    <row r="528" s="14" customFormat="1">
      <c r="A528" s="14"/>
      <c r="B528" s="247"/>
      <c r="C528" s="248"/>
      <c r="D528" s="232" t="s">
        <v>150</v>
      </c>
      <c r="E528" s="249" t="s">
        <v>1</v>
      </c>
      <c r="F528" s="250" t="s">
        <v>421</v>
      </c>
      <c r="G528" s="248"/>
      <c r="H528" s="251">
        <v>64.103999999999999</v>
      </c>
      <c r="I528" s="252"/>
      <c r="J528" s="248"/>
      <c r="K528" s="248"/>
      <c r="L528" s="253"/>
      <c r="M528" s="254"/>
      <c r="N528" s="255"/>
      <c r="O528" s="255"/>
      <c r="P528" s="255"/>
      <c r="Q528" s="255"/>
      <c r="R528" s="255"/>
      <c r="S528" s="255"/>
      <c r="T528" s="256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57" t="s">
        <v>150</v>
      </c>
      <c r="AU528" s="257" t="s">
        <v>91</v>
      </c>
      <c r="AV528" s="14" t="s">
        <v>91</v>
      </c>
      <c r="AW528" s="14" t="s">
        <v>36</v>
      </c>
      <c r="AX528" s="14" t="s">
        <v>81</v>
      </c>
      <c r="AY528" s="257" t="s">
        <v>139</v>
      </c>
    </row>
    <row r="529" s="14" customFormat="1">
      <c r="A529" s="14"/>
      <c r="B529" s="247"/>
      <c r="C529" s="248"/>
      <c r="D529" s="232" t="s">
        <v>150</v>
      </c>
      <c r="E529" s="249" t="s">
        <v>1</v>
      </c>
      <c r="F529" s="250" t="s">
        <v>422</v>
      </c>
      <c r="G529" s="248"/>
      <c r="H529" s="251">
        <v>2.4239999999999999</v>
      </c>
      <c r="I529" s="252"/>
      <c r="J529" s="248"/>
      <c r="K529" s="248"/>
      <c r="L529" s="253"/>
      <c r="M529" s="254"/>
      <c r="N529" s="255"/>
      <c r="O529" s="255"/>
      <c r="P529" s="255"/>
      <c r="Q529" s="255"/>
      <c r="R529" s="255"/>
      <c r="S529" s="255"/>
      <c r="T529" s="256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57" t="s">
        <v>150</v>
      </c>
      <c r="AU529" s="257" t="s">
        <v>91</v>
      </c>
      <c r="AV529" s="14" t="s">
        <v>91</v>
      </c>
      <c r="AW529" s="14" t="s">
        <v>36</v>
      </c>
      <c r="AX529" s="14" t="s">
        <v>81</v>
      </c>
      <c r="AY529" s="257" t="s">
        <v>139</v>
      </c>
    </row>
    <row r="530" s="14" customFormat="1">
      <c r="A530" s="14"/>
      <c r="B530" s="247"/>
      <c r="C530" s="248"/>
      <c r="D530" s="232" t="s">
        <v>150</v>
      </c>
      <c r="E530" s="249" t="s">
        <v>1</v>
      </c>
      <c r="F530" s="250" t="s">
        <v>423</v>
      </c>
      <c r="G530" s="248"/>
      <c r="H530" s="251">
        <v>49.200000000000003</v>
      </c>
      <c r="I530" s="252"/>
      <c r="J530" s="248"/>
      <c r="K530" s="248"/>
      <c r="L530" s="253"/>
      <c r="M530" s="254"/>
      <c r="N530" s="255"/>
      <c r="O530" s="255"/>
      <c r="P530" s="255"/>
      <c r="Q530" s="255"/>
      <c r="R530" s="255"/>
      <c r="S530" s="255"/>
      <c r="T530" s="256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57" t="s">
        <v>150</v>
      </c>
      <c r="AU530" s="257" t="s">
        <v>91</v>
      </c>
      <c r="AV530" s="14" t="s">
        <v>91</v>
      </c>
      <c r="AW530" s="14" t="s">
        <v>36</v>
      </c>
      <c r="AX530" s="14" t="s">
        <v>81</v>
      </c>
      <c r="AY530" s="257" t="s">
        <v>139</v>
      </c>
    </row>
    <row r="531" s="14" customFormat="1">
      <c r="A531" s="14"/>
      <c r="B531" s="247"/>
      <c r="C531" s="248"/>
      <c r="D531" s="232" t="s">
        <v>150</v>
      </c>
      <c r="E531" s="249" t="s">
        <v>1</v>
      </c>
      <c r="F531" s="250" t="s">
        <v>424</v>
      </c>
      <c r="G531" s="248"/>
      <c r="H531" s="251">
        <v>3.2160000000000002</v>
      </c>
      <c r="I531" s="252"/>
      <c r="J531" s="248"/>
      <c r="K531" s="248"/>
      <c r="L531" s="253"/>
      <c r="M531" s="254"/>
      <c r="N531" s="255"/>
      <c r="O531" s="255"/>
      <c r="P531" s="255"/>
      <c r="Q531" s="255"/>
      <c r="R531" s="255"/>
      <c r="S531" s="255"/>
      <c r="T531" s="256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7" t="s">
        <v>150</v>
      </c>
      <c r="AU531" s="257" t="s">
        <v>91</v>
      </c>
      <c r="AV531" s="14" t="s">
        <v>91</v>
      </c>
      <c r="AW531" s="14" t="s">
        <v>36</v>
      </c>
      <c r="AX531" s="14" t="s">
        <v>81</v>
      </c>
      <c r="AY531" s="257" t="s">
        <v>139</v>
      </c>
    </row>
    <row r="532" s="15" customFormat="1">
      <c r="A532" s="15"/>
      <c r="B532" s="258"/>
      <c r="C532" s="259"/>
      <c r="D532" s="232" t="s">
        <v>150</v>
      </c>
      <c r="E532" s="260" t="s">
        <v>1</v>
      </c>
      <c r="F532" s="261" t="s">
        <v>156</v>
      </c>
      <c r="G532" s="259"/>
      <c r="H532" s="262">
        <v>118.944</v>
      </c>
      <c r="I532" s="263"/>
      <c r="J532" s="259"/>
      <c r="K532" s="259"/>
      <c r="L532" s="264"/>
      <c r="M532" s="265"/>
      <c r="N532" s="266"/>
      <c r="O532" s="266"/>
      <c r="P532" s="266"/>
      <c r="Q532" s="266"/>
      <c r="R532" s="266"/>
      <c r="S532" s="266"/>
      <c r="T532" s="267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T532" s="268" t="s">
        <v>150</v>
      </c>
      <c r="AU532" s="268" t="s">
        <v>91</v>
      </c>
      <c r="AV532" s="15" t="s">
        <v>157</v>
      </c>
      <c r="AW532" s="15" t="s">
        <v>36</v>
      </c>
      <c r="AX532" s="15" t="s">
        <v>81</v>
      </c>
      <c r="AY532" s="268" t="s">
        <v>139</v>
      </c>
    </row>
    <row r="533" s="16" customFormat="1">
      <c r="A533" s="16"/>
      <c r="B533" s="269"/>
      <c r="C533" s="270"/>
      <c r="D533" s="232" t="s">
        <v>150</v>
      </c>
      <c r="E533" s="271" t="s">
        <v>1</v>
      </c>
      <c r="F533" s="272" t="s">
        <v>172</v>
      </c>
      <c r="G533" s="270"/>
      <c r="H533" s="273">
        <v>251.97499999999999</v>
      </c>
      <c r="I533" s="274"/>
      <c r="J533" s="270"/>
      <c r="K533" s="270"/>
      <c r="L533" s="275"/>
      <c r="M533" s="276"/>
      <c r="N533" s="277"/>
      <c r="O533" s="277"/>
      <c r="P533" s="277"/>
      <c r="Q533" s="277"/>
      <c r="R533" s="277"/>
      <c r="S533" s="277"/>
      <c r="T533" s="278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T533" s="279" t="s">
        <v>150</v>
      </c>
      <c r="AU533" s="279" t="s">
        <v>91</v>
      </c>
      <c r="AV533" s="16" t="s">
        <v>146</v>
      </c>
      <c r="AW533" s="16" t="s">
        <v>36</v>
      </c>
      <c r="AX533" s="16" t="s">
        <v>89</v>
      </c>
      <c r="AY533" s="279" t="s">
        <v>139</v>
      </c>
    </row>
    <row r="534" s="2" customFormat="1" ht="24.15" customHeight="1">
      <c r="A534" s="39"/>
      <c r="B534" s="40"/>
      <c r="C534" s="219" t="s">
        <v>509</v>
      </c>
      <c r="D534" s="219" t="s">
        <v>141</v>
      </c>
      <c r="E534" s="220" t="s">
        <v>510</v>
      </c>
      <c r="F534" s="221" t="s">
        <v>511</v>
      </c>
      <c r="G534" s="222" t="s">
        <v>196</v>
      </c>
      <c r="H534" s="223">
        <v>251.97499999999999</v>
      </c>
      <c r="I534" s="224"/>
      <c r="J534" s="225">
        <f>ROUND(I534*H534,2)</f>
        <v>0</v>
      </c>
      <c r="K534" s="221" t="s">
        <v>145</v>
      </c>
      <c r="L534" s="45"/>
      <c r="M534" s="226" t="s">
        <v>1</v>
      </c>
      <c r="N534" s="227" t="s">
        <v>46</v>
      </c>
      <c r="O534" s="92"/>
      <c r="P534" s="228">
        <f>O534*H534</f>
        <v>0</v>
      </c>
      <c r="Q534" s="228">
        <v>0</v>
      </c>
      <c r="R534" s="228">
        <f>Q534*H534</f>
        <v>0</v>
      </c>
      <c r="S534" s="228">
        <v>0</v>
      </c>
      <c r="T534" s="229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30" t="s">
        <v>146</v>
      </c>
      <c r="AT534" s="230" t="s">
        <v>141</v>
      </c>
      <c r="AU534" s="230" t="s">
        <v>91</v>
      </c>
      <c r="AY534" s="18" t="s">
        <v>139</v>
      </c>
      <c r="BE534" s="231">
        <f>IF(N534="základní",J534,0)</f>
        <v>0</v>
      </c>
      <c r="BF534" s="231">
        <f>IF(N534="snížená",J534,0)</f>
        <v>0</v>
      </c>
      <c r="BG534" s="231">
        <f>IF(N534="zákl. přenesená",J534,0)</f>
        <v>0</v>
      </c>
      <c r="BH534" s="231">
        <f>IF(N534="sníž. přenesená",J534,0)</f>
        <v>0</v>
      </c>
      <c r="BI534" s="231">
        <f>IF(N534="nulová",J534,0)</f>
        <v>0</v>
      </c>
      <c r="BJ534" s="18" t="s">
        <v>89</v>
      </c>
      <c r="BK534" s="231">
        <f>ROUND(I534*H534,2)</f>
        <v>0</v>
      </c>
      <c r="BL534" s="18" t="s">
        <v>146</v>
      </c>
      <c r="BM534" s="230" t="s">
        <v>512</v>
      </c>
    </row>
    <row r="535" s="13" customFormat="1">
      <c r="A535" s="13"/>
      <c r="B535" s="237"/>
      <c r="C535" s="238"/>
      <c r="D535" s="232" t="s">
        <v>150</v>
      </c>
      <c r="E535" s="239" t="s">
        <v>1</v>
      </c>
      <c r="F535" s="240" t="s">
        <v>237</v>
      </c>
      <c r="G535" s="238"/>
      <c r="H535" s="239" t="s">
        <v>1</v>
      </c>
      <c r="I535" s="241"/>
      <c r="J535" s="238"/>
      <c r="K535" s="238"/>
      <c r="L535" s="242"/>
      <c r="M535" s="243"/>
      <c r="N535" s="244"/>
      <c r="O535" s="244"/>
      <c r="P535" s="244"/>
      <c r="Q535" s="244"/>
      <c r="R535" s="244"/>
      <c r="S535" s="244"/>
      <c r="T535" s="245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6" t="s">
        <v>150</v>
      </c>
      <c r="AU535" s="246" t="s">
        <v>91</v>
      </c>
      <c r="AV535" s="13" t="s">
        <v>89</v>
      </c>
      <c r="AW535" s="13" t="s">
        <v>36</v>
      </c>
      <c r="AX535" s="13" t="s">
        <v>81</v>
      </c>
      <c r="AY535" s="246" t="s">
        <v>139</v>
      </c>
    </row>
    <row r="536" s="13" customFormat="1">
      <c r="A536" s="13"/>
      <c r="B536" s="237"/>
      <c r="C536" s="238"/>
      <c r="D536" s="232" t="s">
        <v>150</v>
      </c>
      <c r="E536" s="239" t="s">
        <v>1</v>
      </c>
      <c r="F536" s="240" t="s">
        <v>413</v>
      </c>
      <c r="G536" s="238"/>
      <c r="H536" s="239" t="s">
        <v>1</v>
      </c>
      <c r="I536" s="241"/>
      <c r="J536" s="238"/>
      <c r="K536" s="238"/>
      <c r="L536" s="242"/>
      <c r="M536" s="243"/>
      <c r="N536" s="244"/>
      <c r="O536" s="244"/>
      <c r="P536" s="244"/>
      <c r="Q536" s="244"/>
      <c r="R536" s="244"/>
      <c r="S536" s="244"/>
      <c r="T536" s="245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46" t="s">
        <v>150</v>
      </c>
      <c r="AU536" s="246" t="s">
        <v>91</v>
      </c>
      <c r="AV536" s="13" t="s">
        <v>89</v>
      </c>
      <c r="AW536" s="13" t="s">
        <v>36</v>
      </c>
      <c r="AX536" s="13" t="s">
        <v>81</v>
      </c>
      <c r="AY536" s="246" t="s">
        <v>139</v>
      </c>
    </row>
    <row r="537" s="14" customFormat="1">
      <c r="A537" s="14"/>
      <c r="B537" s="247"/>
      <c r="C537" s="248"/>
      <c r="D537" s="232" t="s">
        <v>150</v>
      </c>
      <c r="E537" s="249" t="s">
        <v>1</v>
      </c>
      <c r="F537" s="250" t="s">
        <v>355</v>
      </c>
      <c r="G537" s="248"/>
      <c r="H537" s="251">
        <v>79.596000000000004</v>
      </c>
      <c r="I537" s="252"/>
      <c r="J537" s="248"/>
      <c r="K537" s="248"/>
      <c r="L537" s="253"/>
      <c r="M537" s="254"/>
      <c r="N537" s="255"/>
      <c r="O537" s="255"/>
      <c r="P537" s="255"/>
      <c r="Q537" s="255"/>
      <c r="R537" s="255"/>
      <c r="S537" s="255"/>
      <c r="T537" s="256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57" t="s">
        <v>150</v>
      </c>
      <c r="AU537" s="257" t="s">
        <v>91</v>
      </c>
      <c r="AV537" s="14" t="s">
        <v>91</v>
      </c>
      <c r="AW537" s="14" t="s">
        <v>36</v>
      </c>
      <c r="AX537" s="14" t="s">
        <v>81</v>
      </c>
      <c r="AY537" s="257" t="s">
        <v>139</v>
      </c>
    </row>
    <row r="538" s="14" customFormat="1">
      <c r="A538" s="14"/>
      <c r="B538" s="247"/>
      <c r="C538" s="248"/>
      <c r="D538" s="232" t="s">
        <v>150</v>
      </c>
      <c r="E538" s="249" t="s">
        <v>1</v>
      </c>
      <c r="F538" s="250" t="s">
        <v>200</v>
      </c>
      <c r="G538" s="248"/>
      <c r="H538" s="251">
        <v>2.5249999999999999</v>
      </c>
      <c r="I538" s="252"/>
      <c r="J538" s="248"/>
      <c r="K538" s="248"/>
      <c r="L538" s="253"/>
      <c r="M538" s="254"/>
      <c r="N538" s="255"/>
      <c r="O538" s="255"/>
      <c r="P538" s="255"/>
      <c r="Q538" s="255"/>
      <c r="R538" s="255"/>
      <c r="S538" s="255"/>
      <c r="T538" s="256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57" t="s">
        <v>150</v>
      </c>
      <c r="AU538" s="257" t="s">
        <v>91</v>
      </c>
      <c r="AV538" s="14" t="s">
        <v>91</v>
      </c>
      <c r="AW538" s="14" t="s">
        <v>36</v>
      </c>
      <c r="AX538" s="14" t="s">
        <v>81</v>
      </c>
      <c r="AY538" s="257" t="s">
        <v>139</v>
      </c>
    </row>
    <row r="539" s="14" customFormat="1">
      <c r="A539" s="14"/>
      <c r="B539" s="247"/>
      <c r="C539" s="248"/>
      <c r="D539" s="232" t="s">
        <v>150</v>
      </c>
      <c r="E539" s="249" t="s">
        <v>1</v>
      </c>
      <c r="F539" s="250" t="s">
        <v>356</v>
      </c>
      <c r="G539" s="248"/>
      <c r="H539" s="251">
        <v>47.560000000000002</v>
      </c>
      <c r="I539" s="252"/>
      <c r="J539" s="248"/>
      <c r="K539" s="248"/>
      <c r="L539" s="253"/>
      <c r="M539" s="254"/>
      <c r="N539" s="255"/>
      <c r="O539" s="255"/>
      <c r="P539" s="255"/>
      <c r="Q539" s="255"/>
      <c r="R539" s="255"/>
      <c r="S539" s="255"/>
      <c r="T539" s="256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57" t="s">
        <v>150</v>
      </c>
      <c r="AU539" s="257" t="s">
        <v>91</v>
      </c>
      <c r="AV539" s="14" t="s">
        <v>91</v>
      </c>
      <c r="AW539" s="14" t="s">
        <v>36</v>
      </c>
      <c r="AX539" s="14" t="s">
        <v>81</v>
      </c>
      <c r="AY539" s="257" t="s">
        <v>139</v>
      </c>
    </row>
    <row r="540" s="14" customFormat="1">
      <c r="A540" s="14"/>
      <c r="B540" s="247"/>
      <c r="C540" s="248"/>
      <c r="D540" s="232" t="s">
        <v>150</v>
      </c>
      <c r="E540" s="249" t="s">
        <v>1</v>
      </c>
      <c r="F540" s="250" t="s">
        <v>357</v>
      </c>
      <c r="G540" s="248"/>
      <c r="H540" s="251">
        <v>3.3500000000000001</v>
      </c>
      <c r="I540" s="252"/>
      <c r="J540" s="248"/>
      <c r="K540" s="248"/>
      <c r="L540" s="253"/>
      <c r="M540" s="254"/>
      <c r="N540" s="255"/>
      <c r="O540" s="255"/>
      <c r="P540" s="255"/>
      <c r="Q540" s="255"/>
      <c r="R540" s="255"/>
      <c r="S540" s="255"/>
      <c r="T540" s="256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7" t="s">
        <v>150</v>
      </c>
      <c r="AU540" s="257" t="s">
        <v>91</v>
      </c>
      <c r="AV540" s="14" t="s">
        <v>91</v>
      </c>
      <c r="AW540" s="14" t="s">
        <v>36</v>
      </c>
      <c r="AX540" s="14" t="s">
        <v>81</v>
      </c>
      <c r="AY540" s="257" t="s">
        <v>139</v>
      </c>
    </row>
    <row r="541" s="15" customFormat="1">
      <c r="A541" s="15"/>
      <c r="B541" s="258"/>
      <c r="C541" s="259"/>
      <c r="D541" s="232" t="s">
        <v>150</v>
      </c>
      <c r="E541" s="260" t="s">
        <v>1</v>
      </c>
      <c r="F541" s="261" t="s">
        <v>156</v>
      </c>
      <c r="G541" s="259"/>
      <c r="H541" s="262">
        <v>133.03100000000001</v>
      </c>
      <c r="I541" s="263"/>
      <c r="J541" s="259"/>
      <c r="K541" s="259"/>
      <c r="L541" s="264"/>
      <c r="M541" s="265"/>
      <c r="N541" s="266"/>
      <c r="O541" s="266"/>
      <c r="P541" s="266"/>
      <c r="Q541" s="266"/>
      <c r="R541" s="266"/>
      <c r="S541" s="266"/>
      <c r="T541" s="267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T541" s="268" t="s">
        <v>150</v>
      </c>
      <c r="AU541" s="268" t="s">
        <v>91</v>
      </c>
      <c r="AV541" s="15" t="s">
        <v>157</v>
      </c>
      <c r="AW541" s="15" t="s">
        <v>36</v>
      </c>
      <c r="AX541" s="15" t="s">
        <v>81</v>
      </c>
      <c r="AY541" s="268" t="s">
        <v>139</v>
      </c>
    </row>
    <row r="542" s="13" customFormat="1">
      <c r="A542" s="13"/>
      <c r="B542" s="237"/>
      <c r="C542" s="238"/>
      <c r="D542" s="232" t="s">
        <v>150</v>
      </c>
      <c r="E542" s="239" t="s">
        <v>1</v>
      </c>
      <c r="F542" s="240" t="s">
        <v>420</v>
      </c>
      <c r="G542" s="238"/>
      <c r="H542" s="239" t="s">
        <v>1</v>
      </c>
      <c r="I542" s="241"/>
      <c r="J542" s="238"/>
      <c r="K542" s="238"/>
      <c r="L542" s="242"/>
      <c r="M542" s="243"/>
      <c r="N542" s="244"/>
      <c r="O542" s="244"/>
      <c r="P542" s="244"/>
      <c r="Q542" s="244"/>
      <c r="R542" s="244"/>
      <c r="S542" s="244"/>
      <c r="T542" s="245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6" t="s">
        <v>150</v>
      </c>
      <c r="AU542" s="246" t="s">
        <v>91</v>
      </c>
      <c r="AV542" s="13" t="s">
        <v>89</v>
      </c>
      <c r="AW542" s="13" t="s">
        <v>36</v>
      </c>
      <c r="AX542" s="13" t="s">
        <v>81</v>
      </c>
      <c r="AY542" s="246" t="s">
        <v>139</v>
      </c>
    </row>
    <row r="543" s="14" customFormat="1">
      <c r="A543" s="14"/>
      <c r="B543" s="247"/>
      <c r="C543" s="248"/>
      <c r="D543" s="232" t="s">
        <v>150</v>
      </c>
      <c r="E543" s="249" t="s">
        <v>1</v>
      </c>
      <c r="F543" s="250" t="s">
        <v>421</v>
      </c>
      <c r="G543" s="248"/>
      <c r="H543" s="251">
        <v>64.103999999999999</v>
      </c>
      <c r="I543" s="252"/>
      <c r="J543" s="248"/>
      <c r="K543" s="248"/>
      <c r="L543" s="253"/>
      <c r="M543" s="254"/>
      <c r="N543" s="255"/>
      <c r="O543" s="255"/>
      <c r="P543" s="255"/>
      <c r="Q543" s="255"/>
      <c r="R543" s="255"/>
      <c r="S543" s="255"/>
      <c r="T543" s="256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7" t="s">
        <v>150</v>
      </c>
      <c r="AU543" s="257" t="s">
        <v>91</v>
      </c>
      <c r="AV543" s="14" t="s">
        <v>91</v>
      </c>
      <c r="AW543" s="14" t="s">
        <v>36</v>
      </c>
      <c r="AX543" s="14" t="s">
        <v>81</v>
      </c>
      <c r="AY543" s="257" t="s">
        <v>139</v>
      </c>
    </row>
    <row r="544" s="14" customFormat="1">
      <c r="A544" s="14"/>
      <c r="B544" s="247"/>
      <c r="C544" s="248"/>
      <c r="D544" s="232" t="s">
        <v>150</v>
      </c>
      <c r="E544" s="249" t="s">
        <v>1</v>
      </c>
      <c r="F544" s="250" t="s">
        <v>422</v>
      </c>
      <c r="G544" s="248"/>
      <c r="H544" s="251">
        <v>2.4239999999999999</v>
      </c>
      <c r="I544" s="252"/>
      <c r="J544" s="248"/>
      <c r="K544" s="248"/>
      <c r="L544" s="253"/>
      <c r="M544" s="254"/>
      <c r="N544" s="255"/>
      <c r="O544" s="255"/>
      <c r="P544" s="255"/>
      <c r="Q544" s="255"/>
      <c r="R544" s="255"/>
      <c r="S544" s="255"/>
      <c r="T544" s="256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7" t="s">
        <v>150</v>
      </c>
      <c r="AU544" s="257" t="s">
        <v>91</v>
      </c>
      <c r="AV544" s="14" t="s">
        <v>91</v>
      </c>
      <c r="AW544" s="14" t="s">
        <v>36</v>
      </c>
      <c r="AX544" s="14" t="s">
        <v>81</v>
      </c>
      <c r="AY544" s="257" t="s">
        <v>139</v>
      </c>
    </row>
    <row r="545" s="14" customFormat="1">
      <c r="A545" s="14"/>
      <c r="B545" s="247"/>
      <c r="C545" s="248"/>
      <c r="D545" s="232" t="s">
        <v>150</v>
      </c>
      <c r="E545" s="249" t="s">
        <v>1</v>
      </c>
      <c r="F545" s="250" t="s">
        <v>423</v>
      </c>
      <c r="G545" s="248"/>
      <c r="H545" s="251">
        <v>49.200000000000003</v>
      </c>
      <c r="I545" s="252"/>
      <c r="J545" s="248"/>
      <c r="K545" s="248"/>
      <c r="L545" s="253"/>
      <c r="M545" s="254"/>
      <c r="N545" s="255"/>
      <c r="O545" s="255"/>
      <c r="P545" s="255"/>
      <c r="Q545" s="255"/>
      <c r="R545" s="255"/>
      <c r="S545" s="255"/>
      <c r="T545" s="256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57" t="s">
        <v>150</v>
      </c>
      <c r="AU545" s="257" t="s">
        <v>91</v>
      </c>
      <c r="AV545" s="14" t="s">
        <v>91</v>
      </c>
      <c r="AW545" s="14" t="s">
        <v>36</v>
      </c>
      <c r="AX545" s="14" t="s">
        <v>81</v>
      </c>
      <c r="AY545" s="257" t="s">
        <v>139</v>
      </c>
    </row>
    <row r="546" s="14" customFormat="1">
      <c r="A546" s="14"/>
      <c r="B546" s="247"/>
      <c r="C546" s="248"/>
      <c r="D546" s="232" t="s">
        <v>150</v>
      </c>
      <c r="E546" s="249" t="s">
        <v>1</v>
      </c>
      <c r="F546" s="250" t="s">
        <v>424</v>
      </c>
      <c r="G546" s="248"/>
      <c r="H546" s="251">
        <v>3.2160000000000002</v>
      </c>
      <c r="I546" s="252"/>
      <c r="J546" s="248"/>
      <c r="K546" s="248"/>
      <c r="L546" s="253"/>
      <c r="M546" s="254"/>
      <c r="N546" s="255"/>
      <c r="O546" s="255"/>
      <c r="P546" s="255"/>
      <c r="Q546" s="255"/>
      <c r="R546" s="255"/>
      <c r="S546" s="255"/>
      <c r="T546" s="256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57" t="s">
        <v>150</v>
      </c>
      <c r="AU546" s="257" t="s">
        <v>91</v>
      </c>
      <c r="AV546" s="14" t="s">
        <v>91</v>
      </c>
      <c r="AW546" s="14" t="s">
        <v>36</v>
      </c>
      <c r="AX546" s="14" t="s">
        <v>81</v>
      </c>
      <c r="AY546" s="257" t="s">
        <v>139</v>
      </c>
    </row>
    <row r="547" s="15" customFormat="1">
      <c r="A547" s="15"/>
      <c r="B547" s="258"/>
      <c r="C547" s="259"/>
      <c r="D547" s="232" t="s">
        <v>150</v>
      </c>
      <c r="E547" s="260" t="s">
        <v>1</v>
      </c>
      <c r="F547" s="261" t="s">
        <v>156</v>
      </c>
      <c r="G547" s="259"/>
      <c r="H547" s="262">
        <v>118.944</v>
      </c>
      <c r="I547" s="263"/>
      <c r="J547" s="259"/>
      <c r="K547" s="259"/>
      <c r="L547" s="264"/>
      <c r="M547" s="265"/>
      <c r="N547" s="266"/>
      <c r="O547" s="266"/>
      <c r="P547" s="266"/>
      <c r="Q547" s="266"/>
      <c r="R547" s="266"/>
      <c r="S547" s="266"/>
      <c r="T547" s="267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T547" s="268" t="s">
        <v>150</v>
      </c>
      <c r="AU547" s="268" t="s">
        <v>91</v>
      </c>
      <c r="AV547" s="15" t="s">
        <v>157</v>
      </c>
      <c r="AW547" s="15" t="s">
        <v>36</v>
      </c>
      <c r="AX547" s="15" t="s">
        <v>81</v>
      </c>
      <c r="AY547" s="268" t="s">
        <v>139</v>
      </c>
    </row>
    <row r="548" s="16" customFormat="1">
      <c r="A548" s="16"/>
      <c r="B548" s="269"/>
      <c r="C548" s="270"/>
      <c r="D548" s="232" t="s">
        <v>150</v>
      </c>
      <c r="E548" s="271" t="s">
        <v>1</v>
      </c>
      <c r="F548" s="272" t="s">
        <v>172</v>
      </c>
      <c r="G548" s="270"/>
      <c r="H548" s="273">
        <v>251.97499999999999</v>
      </c>
      <c r="I548" s="274"/>
      <c r="J548" s="270"/>
      <c r="K548" s="270"/>
      <c r="L548" s="275"/>
      <c r="M548" s="276"/>
      <c r="N548" s="277"/>
      <c r="O548" s="277"/>
      <c r="P548" s="277"/>
      <c r="Q548" s="277"/>
      <c r="R548" s="277"/>
      <c r="S548" s="277"/>
      <c r="T548" s="278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T548" s="279" t="s">
        <v>150</v>
      </c>
      <c r="AU548" s="279" t="s">
        <v>91</v>
      </c>
      <c r="AV548" s="16" t="s">
        <v>146</v>
      </c>
      <c r="AW548" s="16" t="s">
        <v>36</v>
      </c>
      <c r="AX548" s="16" t="s">
        <v>89</v>
      </c>
      <c r="AY548" s="279" t="s">
        <v>139</v>
      </c>
    </row>
    <row r="549" s="2" customFormat="1" ht="33" customHeight="1">
      <c r="A549" s="39"/>
      <c r="B549" s="40"/>
      <c r="C549" s="219" t="s">
        <v>513</v>
      </c>
      <c r="D549" s="219" t="s">
        <v>141</v>
      </c>
      <c r="E549" s="220" t="s">
        <v>514</v>
      </c>
      <c r="F549" s="221" t="s">
        <v>515</v>
      </c>
      <c r="G549" s="222" t="s">
        <v>167</v>
      </c>
      <c r="H549" s="223">
        <v>35</v>
      </c>
      <c r="I549" s="224"/>
      <c r="J549" s="225">
        <f>ROUND(I549*H549,2)</f>
        <v>0</v>
      </c>
      <c r="K549" s="221" t="s">
        <v>145</v>
      </c>
      <c r="L549" s="45"/>
      <c r="M549" s="226" t="s">
        <v>1</v>
      </c>
      <c r="N549" s="227" t="s">
        <v>46</v>
      </c>
      <c r="O549" s="92"/>
      <c r="P549" s="228">
        <f>O549*H549</f>
        <v>0</v>
      </c>
      <c r="Q549" s="228">
        <v>0.16850000000000001</v>
      </c>
      <c r="R549" s="228">
        <f>Q549*H549</f>
        <v>5.8975</v>
      </c>
      <c r="S549" s="228">
        <v>0</v>
      </c>
      <c r="T549" s="229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30" t="s">
        <v>146</v>
      </c>
      <c r="AT549" s="230" t="s">
        <v>141</v>
      </c>
      <c r="AU549" s="230" t="s">
        <v>91</v>
      </c>
      <c r="AY549" s="18" t="s">
        <v>139</v>
      </c>
      <c r="BE549" s="231">
        <f>IF(N549="základní",J549,0)</f>
        <v>0</v>
      </c>
      <c r="BF549" s="231">
        <f>IF(N549="snížená",J549,0)</f>
        <v>0</v>
      </c>
      <c r="BG549" s="231">
        <f>IF(N549="zákl. přenesená",J549,0)</f>
        <v>0</v>
      </c>
      <c r="BH549" s="231">
        <f>IF(N549="sníž. přenesená",J549,0)</f>
        <v>0</v>
      </c>
      <c r="BI549" s="231">
        <f>IF(N549="nulová",J549,0)</f>
        <v>0</v>
      </c>
      <c r="BJ549" s="18" t="s">
        <v>89</v>
      </c>
      <c r="BK549" s="231">
        <f>ROUND(I549*H549,2)</f>
        <v>0</v>
      </c>
      <c r="BL549" s="18" t="s">
        <v>146</v>
      </c>
      <c r="BM549" s="230" t="s">
        <v>516</v>
      </c>
    </row>
    <row r="550" s="13" customFormat="1">
      <c r="A550" s="13"/>
      <c r="B550" s="237"/>
      <c r="C550" s="238"/>
      <c r="D550" s="232" t="s">
        <v>150</v>
      </c>
      <c r="E550" s="239" t="s">
        <v>1</v>
      </c>
      <c r="F550" s="240" t="s">
        <v>517</v>
      </c>
      <c r="G550" s="238"/>
      <c r="H550" s="239" t="s">
        <v>1</v>
      </c>
      <c r="I550" s="241"/>
      <c r="J550" s="238"/>
      <c r="K550" s="238"/>
      <c r="L550" s="242"/>
      <c r="M550" s="243"/>
      <c r="N550" s="244"/>
      <c r="O550" s="244"/>
      <c r="P550" s="244"/>
      <c r="Q550" s="244"/>
      <c r="R550" s="244"/>
      <c r="S550" s="244"/>
      <c r="T550" s="245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6" t="s">
        <v>150</v>
      </c>
      <c r="AU550" s="246" t="s">
        <v>91</v>
      </c>
      <c r="AV550" s="13" t="s">
        <v>89</v>
      </c>
      <c r="AW550" s="13" t="s">
        <v>36</v>
      </c>
      <c r="AX550" s="13" t="s">
        <v>81</v>
      </c>
      <c r="AY550" s="246" t="s">
        <v>139</v>
      </c>
    </row>
    <row r="551" s="14" customFormat="1">
      <c r="A551" s="14"/>
      <c r="B551" s="247"/>
      <c r="C551" s="248"/>
      <c r="D551" s="232" t="s">
        <v>150</v>
      </c>
      <c r="E551" s="249" t="s">
        <v>1</v>
      </c>
      <c r="F551" s="250" t="s">
        <v>373</v>
      </c>
      <c r="G551" s="248"/>
      <c r="H551" s="251">
        <v>35</v>
      </c>
      <c r="I551" s="252"/>
      <c r="J551" s="248"/>
      <c r="K551" s="248"/>
      <c r="L551" s="253"/>
      <c r="M551" s="254"/>
      <c r="N551" s="255"/>
      <c r="O551" s="255"/>
      <c r="P551" s="255"/>
      <c r="Q551" s="255"/>
      <c r="R551" s="255"/>
      <c r="S551" s="255"/>
      <c r="T551" s="256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57" t="s">
        <v>150</v>
      </c>
      <c r="AU551" s="257" t="s">
        <v>91</v>
      </c>
      <c r="AV551" s="14" t="s">
        <v>91</v>
      </c>
      <c r="AW551" s="14" t="s">
        <v>36</v>
      </c>
      <c r="AX551" s="14" t="s">
        <v>81</v>
      </c>
      <c r="AY551" s="257" t="s">
        <v>139</v>
      </c>
    </row>
    <row r="552" s="16" customFormat="1">
      <c r="A552" s="16"/>
      <c r="B552" s="269"/>
      <c r="C552" s="270"/>
      <c r="D552" s="232" t="s">
        <v>150</v>
      </c>
      <c r="E552" s="271" t="s">
        <v>1</v>
      </c>
      <c r="F552" s="272" t="s">
        <v>172</v>
      </c>
      <c r="G552" s="270"/>
      <c r="H552" s="273">
        <v>35</v>
      </c>
      <c r="I552" s="274"/>
      <c r="J552" s="270"/>
      <c r="K552" s="270"/>
      <c r="L552" s="275"/>
      <c r="M552" s="276"/>
      <c r="N552" s="277"/>
      <c r="O552" s="277"/>
      <c r="P552" s="277"/>
      <c r="Q552" s="277"/>
      <c r="R552" s="277"/>
      <c r="S552" s="277"/>
      <c r="T552" s="278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T552" s="279" t="s">
        <v>150</v>
      </c>
      <c r="AU552" s="279" t="s">
        <v>91</v>
      </c>
      <c r="AV552" s="16" t="s">
        <v>146</v>
      </c>
      <c r="AW552" s="16" t="s">
        <v>36</v>
      </c>
      <c r="AX552" s="16" t="s">
        <v>89</v>
      </c>
      <c r="AY552" s="279" t="s">
        <v>139</v>
      </c>
    </row>
    <row r="553" s="2" customFormat="1" ht="16.5" customHeight="1">
      <c r="A553" s="39"/>
      <c r="B553" s="40"/>
      <c r="C553" s="280" t="s">
        <v>518</v>
      </c>
      <c r="D553" s="280" t="s">
        <v>327</v>
      </c>
      <c r="E553" s="281" t="s">
        <v>519</v>
      </c>
      <c r="F553" s="282" t="s">
        <v>520</v>
      </c>
      <c r="G553" s="283" t="s">
        <v>167</v>
      </c>
      <c r="H553" s="284">
        <v>35.350000000000001</v>
      </c>
      <c r="I553" s="285"/>
      <c r="J553" s="286">
        <f>ROUND(I553*H553,2)</f>
        <v>0</v>
      </c>
      <c r="K553" s="282" t="s">
        <v>145</v>
      </c>
      <c r="L553" s="287"/>
      <c r="M553" s="288" t="s">
        <v>1</v>
      </c>
      <c r="N553" s="289" t="s">
        <v>46</v>
      </c>
      <c r="O553" s="92"/>
      <c r="P553" s="228">
        <f>O553*H553</f>
        <v>0</v>
      </c>
      <c r="Q553" s="228">
        <v>0.080000000000000002</v>
      </c>
      <c r="R553" s="228">
        <f>Q553*H553</f>
        <v>2.8280000000000003</v>
      </c>
      <c r="S553" s="228">
        <v>0</v>
      </c>
      <c r="T553" s="229">
        <f>S553*H553</f>
        <v>0</v>
      </c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R553" s="230" t="s">
        <v>203</v>
      </c>
      <c r="AT553" s="230" t="s">
        <v>327</v>
      </c>
      <c r="AU553" s="230" t="s">
        <v>91</v>
      </c>
      <c r="AY553" s="18" t="s">
        <v>139</v>
      </c>
      <c r="BE553" s="231">
        <f>IF(N553="základní",J553,0)</f>
        <v>0</v>
      </c>
      <c r="BF553" s="231">
        <f>IF(N553="snížená",J553,0)</f>
        <v>0</v>
      </c>
      <c r="BG553" s="231">
        <f>IF(N553="zákl. přenesená",J553,0)</f>
        <v>0</v>
      </c>
      <c r="BH553" s="231">
        <f>IF(N553="sníž. přenesená",J553,0)</f>
        <v>0</v>
      </c>
      <c r="BI553" s="231">
        <f>IF(N553="nulová",J553,0)</f>
        <v>0</v>
      </c>
      <c r="BJ553" s="18" t="s">
        <v>89</v>
      </c>
      <c r="BK553" s="231">
        <f>ROUND(I553*H553,2)</f>
        <v>0</v>
      </c>
      <c r="BL553" s="18" t="s">
        <v>146</v>
      </c>
      <c r="BM553" s="230" t="s">
        <v>521</v>
      </c>
    </row>
    <row r="554" s="14" customFormat="1">
      <c r="A554" s="14"/>
      <c r="B554" s="247"/>
      <c r="C554" s="248"/>
      <c r="D554" s="232" t="s">
        <v>150</v>
      </c>
      <c r="E554" s="249" t="s">
        <v>1</v>
      </c>
      <c r="F554" s="250" t="s">
        <v>522</v>
      </c>
      <c r="G554" s="248"/>
      <c r="H554" s="251">
        <v>35.350000000000001</v>
      </c>
      <c r="I554" s="252"/>
      <c r="J554" s="248"/>
      <c r="K554" s="248"/>
      <c r="L554" s="253"/>
      <c r="M554" s="254"/>
      <c r="N554" s="255"/>
      <c r="O554" s="255"/>
      <c r="P554" s="255"/>
      <c r="Q554" s="255"/>
      <c r="R554" s="255"/>
      <c r="S554" s="255"/>
      <c r="T554" s="256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7" t="s">
        <v>150</v>
      </c>
      <c r="AU554" s="257" t="s">
        <v>91</v>
      </c>
      <c r="AV554" s="14" t="s">
        <v>91</v>
      </c>
      <c r="AW554" s="14" t="s">
        <v>36</v>
      </c>
      <c r="AX554" s="14" t="s">
        <v>81</v>
      </c>
      <c r="AY554" s="257" t="s">
        <v>139</v>
      </c>
    </row>
    <row r="555" s="16" customFormat="1">
      <c r="A555" s="16"/>
      <c r="B555" s="269"/>
      <c r="C555" s="270"/>
      <c r="D555" s="232" t="s">
        <v>150</v>
      </c>
      <c r="E555" s="271" t="s">
        <v>1</v>
      </c>
      <c r="F555" s="272" t="s">
        <v>172</v>
      </c>
      <c r="G555" s="270"/>
      <c r="H555" s="273">
        <v>35.350000000000001</v>
      </c>
      <c r="I555" s="274"/>
      <c r="J555" s="270"/>
      <c r="K555" s="270"/>
      <c r="L555" s="275"/>
      <c r="M555" s="276"/>
      <c r="N555" s="277"/>
      <c r="O555" s="277"/>
      <c r="P555" s="277"/>
      <c r="Q555" s="277"/>
      <c r="R555" s="277"/>
      <c r="S555" s="277"/>
      <c r="T555" s="278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T555" s="279" t="s">
        <v>150</v>
      </c>
      <c r="AU555" s="279" t="s">
        <v>91</v>
      </c>
      <c r="AV555" s="16" t="s">
        <v>146</v>
      </c>
      <c r="AW555" s="16" t="s">
        <v>36</v>
      </c>
      <c r="AX555" s="16" t="s">
        <v>89</v>
      </c>
      <c r="AY555" s="279" t="s">
        <v>139</v>
      </c>
    </row>
    <row r="556" s="2" customFormat="1" ht="24.15" customHeight="1">
      <c r="A556" s="39"/>
      <c r="B556" s="40"/>
      <c r="C556" s="219" t="s">
        <v>523</v>
      </c>
      <c r="D556" s="219" t="s">
        <v>141</v>
      </c>
      <c r="E556" s="220" t="s">
        <v>524</v>
      </c>
      <c r="F556" s="221" t="s">
        <v>525</v>
      </c>
      <c r="G556" s="222" t="s">
        <v>167</v>
      </c>
      <c r="H556" s="223">
        <v>53</v>
      </c>
      <c r="I556" s="224"/>
      <c r="J556" s="225">
        <f>ROUND(I556*H556,2)</f>
        <v>0</v>
      </c>
      <c r="K556" s="221" t="s">
        <v>145</v>
      </c>
      <c r="L556" s="45"/>
      <c r="M556" s="226" t="s">
        <v>1</v>
      </c>
      <c r="N556" s="227" t="s">
        <v>46</v>
      </c>
      <c r="O556" s="92"/>
      <c r="P556" s="228">
        <f>O556*H556</f>
        <v>0</v>
      </c>
      <c r="Q556" s="228">
        <v>0.18292</v>
      </c>
      <c r="R556" s="228">
        <f>Q556*H556</f>
        <v>9.6947600000000005</v>
      </c>
      <c r="S556" s="228">
        <v>0</v>
      </c>
      <c r="T556" s="229">
        <f>S556*H556</f>
        <v>0</v>
      </c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R556" s="230" t="s">
        <v>146</v>
      </c>
      <c r="AT556" s="230" t="s">
        <v>141</v>
      </c>
      <c r="AU556" s="230" t="s">
        <v>91</v>
      </c>
      <c r="AY556" s="18" t="s">
        <v>139</v>
      </c>
      <c r="BE556" s="231">
        <f>IF(N556="základní",J556,0)</f>
        <v>0</v>
      </c>
      <c r="BF556" s="231">
        <f>IF(N556="snížená",J556,0)</f>
        <v>0</v>
      </c>
      <c r="BG556" s="231">
        <f>IF(N556="zákl. přenesená",J556,0)</f>
        <v>0</v>
      </c>
      <c r="BH556" s="231">
        <f>IF(N556="sníž. přenesená",J556,0)</f>
        <v>0</v>
      </c>
      <c r="BI556" s="231">
        <f>IF(N556="nulová",J556,0)</f>
        <v>0</v>
      </c>
      <c r="BJ556" s="18" t="s">
        <v>89</v>
      </c>
      <c r="BK556" s="231">
        <f>ROUND(I556*H556,2)</f>
        <v>0</v>
      </c>
      <c r="BL556" s="18" t="s">
        <v>146</v>
      </c>
      <c r="BM556" s="230" t="s">
        <v>526</v>
      </c>
    </row>
    <row r="557" s="13" customFormat="1">
      <c r="A557" s="13"/>
      <c r="B557" s="237"/>
      <c r="C557" s="238"/>
      <c r="D557" s="232" t="s">
        <v>150</v>
      </c>
      <c r="E557" s="239" t="s">
        <v>1</v>
      </c>
      <c r="F557" s="240" t="s">
        <v>374</v>
      </c>
      <c r="G557" s="238"/>
      <c r="H557" s="239" t="s">
        <v>1</v>
      </c>
      <c r="I557" s="241"/>
      <c r="J557" s="238"/>
      <c r="K557" s="238"/>
      <c r="L557" s="242"/>
      <c r="M557" s="243"/>
      <c r="N557" s="244"/>
      <c r="O557" s="244"/>
      <c r="P557" s="244"/>
      <c r="Q557" s="244"/>
      <c r="R557" s="244"/>
      <c r="S557" s="244"/>
      <c r="T557" s="245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6" t="s">
        <v>150</v>
      </c>
      <c r="AU557" s="246" t="s">
        <v>91</v>
      </c>
      <c r="AV557" s="13" t="s">
        <v>89</v>
      </c>
      <c r="AW557" s="13" t="s">
        <v>36</v>
      </c>
      <c r="AX557" s="13" t="s">
        <v>81</v>
      </c>
      <c r="AY557" s="246" t="s">
        <v>139</v>
      </c>
    </row>
    <row r="558" s="14" customFormat="1">
      <c r="A558" s="14"/>
      <c r="B558" s="247"/>
      <c r="C558" s="248"/>
      <c r="D558" s="232" t="s">
        <v>150</v>
      </c>
      <c r="E558" s="249" t="s">
        <v>1</v>
      </c>
      <c r="F558" s="250" t="s">
        <v>375</v>
      </c>
      <c r="G558" s="248"/>
      <c r="H558" s="251">
        <v>53</v>
      </c>
      <c r="I558" s="252"/>
      <c r="J558" s="248"/>
      <c r="K558" s="248"/>
      <c r="L558" s="253"/>
      <c r="M558" s="254"/>
      <c r="N558" s="255"/>
      <c r="O558" s="255"/>
      <c r="P558" s="255"/>
      <c r="Q558" s="255"/>
      <c r="R558" s="255"/>
      <c r="S558" s="255"/>
      <c r="T558" s="256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7" t="s">
        <v>150</v>
      </c>
      <c r="AU558" s="257" t="s">
        <v>91</v>
      </c>
      <c r="AV558" s="14" t="s">
        <v>91</v>
      </c>
      <c r="AW558" s="14" t="s">
        <v>36</v>
      </c>
      <c r="AX558" s="14" t="s">
        <v>81</v>
      </c>
      <c r="AY558" s="257" t="s">
        <v>139</v>
      </c>
    </row>
    <row r="559" s="16" customFormat="1">
      <c r="A559" s="16"/>
      <c r="B559" s="269"/>
      <c r="C559" s="270"/>
      <c r="D559" s="232" t="s">
        <v>150</v>
      </c>
      <c r="E559" s="271" t="s">
        <v>1</v>
      </c>
      <c r="F559" s="272" t="s">
        <v>172</v>
      </c>
      <c r="G559" s="270"/>
      <c r="H559" s="273">
        <v>53</v>
      </c>
      <c r="I559" s="274"/>
      <c r="J559" s="270"/>
      <c r="K559" s="270"/>
      <c r="L559" s="275"/>
      <c r="M559" s="276"/>
      <c r="N559" s="277"/>
      <c r="O559" s="277"/>
      <c r="P559" s="277"/>
      <c r="Q559" s="277"/>
      <c r="R559" s="277"/>
      <c r="S559" s="277"/>
      <c r="T559" s="278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T559" s="279" t="s">
        <v>150</v>
      </c>
      <c r="AU559" s="279" t="s">
        <v>91</v>
      </c>
      <c r="AV559" s="16" t="s">
        <v>146</v>
      </c>
      <c r="AW559" s="16" t="s">
        <v>36</v>
      </c>
      <c r="AX559" s="16" t="s">
        <v>89</v>
      </c>
      <c r="AY559" s="279" t="s">
        <v>139</v>
      </c>
    </row>
    <row r="560" s="2" customFormat="1" ht="21.75" customHeight="1">
      <c r="A560" s="39"/>
      <c r="B560" s="40"/>
      <c r="C560" s="219" t="s">
        <v>527</v>
      </c>
      <c r="D560" s="219" t="s">
        <v>141</v>
      </c>
      <c r="E560" s="220" t="s">
        <v>528</v>
      </c>
      <c r="F560" s="221" t="s">
        <v>529</v>
      </c>
      <c r="G560" s="222" t="s">
        <v>167</v>
      </c>
      <c r="H560" s="223">
        <v>53</v>
      </c>
      <c r="I560" s="224"/>
      <c r="J560" s="225">
        <f>ROUND(I560*H560,2)</f>
        <v>0</v>
      </c>
      <c r="K560" s="221" t="s">
        <v>145</v>
      </c>
      <c r="L560" s="45"/>
      <c r="M560" s="226" t="s">
        <v>1</v>
      </c>
      <c r="N560" s="227" t="s">
        <v>46</v>
      </c>
      <c r="O560" s="92"/>
      <c r="P560" s="228">
        <f>O560*H560</f>
        <v>0</v>
      </c>
      <c r="Q560" s="228">
        <v>0</v>
      </c>
      <c r="R560" s="228">
        <f>Q560*H560</f>
        <v>0</v>
      </c>
      <c r="S560" s="228">
        <v>0</v>
      </c>
      <c r="T560" s="229">
        <f>S560*H560</f>
        <v>0</v>
      </c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R560" s="230" t="s">
        <v>146</v>
      </c>
      <c r="AT560" s="230" t="s">
        <v>141</v>
      </c>
      <c r="AU560" s="230" t="s">
        <v>91</v>
      </c>
      <c r="AY560" s="18" t="s">
        <v>139</v>
      </c>
      <c r="BE560" s="231">
        <f>IF(N560="základní",J560,0)</f>
        <v>0</v>
      </c>
      <c r="BF560" s="231">
        <f>IF(N560="snížená",J560,0)</f>
        <v>0</v>
      </c>
      <c r="BG560" s="231">
        <f>IF(N560="zákl. přenesená",J560,0)</f>
        <v>0</v>
      </c>
      <c r="BH560" s="231">
        <f>IF(N560="sníž. přenesená",J560,0)</f>
        <v>0</v>
      </c>
      <c r="BI560" s="231">
        <f>IF(N560="nulová",J560,0)</f>
        <v>0</v>
      </c>
      <c r="BJ560" s="18" t="s">
        <v>89</v>
      </c>
      <c r="BK560" s="231">
        <f>ROUND(I560*H560,2)</f>
        <v>0</v>
      </c>
      <c r="BL560" s="18" t="s">
        <v>146</v>
      </c>
      <c r="BM560" s="230" t="s">
        <v>530</v>
      </c>
    </row>
    <row r="561" s="13" customFormat="1">
      <c r="A561" s="13"/>
      <c r="B561" s="237"/>
      <c r="C561" s="238"/>
      <c r="D561" s="232" t="s">
        <v>150</v>
      </c>
      <c r="E561" s="239" t="s">
        <v>1</v>
      </c>
      <c r="F561" s="240" t="s">
        <v>374</v>
      </c>
      <c r="G561" s="238"/>
      <c r="H561" s="239" t="s">
        <v>1</v>
      </c>
      <c r="I561" s="241"/>
      <c r="J561" s="238"/>
      <c r="K561" s="238"/>
      <c r="L561" s="242"/>
      <c r="M561" s="243"/>
      <c r="N561" s="244"/>
      <c r="O561" s="244"/>
      <c r="P561" s="244"/>
      <c r="Q561" s="244"/>
      <c r="R561" s="244"/>
      <c r="S561" s="244"/>
      <c r="T561" s="245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46" t="s">
        <v>150</v>
      </c>
      <c r="AU561" s="246" t="s">
        <v>91</v>
      </c>
      <c r="AV561" s="13" t="s">
        <v>89</v>
      </c>
      <c r="AW561" s="13" t="s">
        <v>36</v>
      </c>
      <c r="AX561" s="13" t="s">
        <v>81</v>
      </c>
      <c r="AY561" s="246" t="s">
        <v>139</v>
      </c>
    </row>
    <row r="562" s="14" customFormat="1">
      <c r="A562" s="14"/>
      <c r="B562" s="247"/>
      <c r="C562" s="248"/>
      <c r="D562" s="232" t="s">
        <v>150</v>
      </c>
      <c r="E562" s="249" t="s">
        <v>1</v>
      </c>
      <c r="F562" s="250" t="s">
        <v>375</v>
      </c>
      <c r="G562" s="248"/>
      <c r="H562" s="251">
        <v>53</v>
      </c>
      <c r="I562" s="252"/>
      <c r="J562" s="248"/>
      <c r="K562" s="248"/>
      <c r="L562" s="253"/>
      <c r="M562" s="254"/>
      <c r="N562" s="255"/>
      <c r="O562" s="255"/>
      <c r="P562" s="255"/>
      <c r="Q562" s="255"/>
      <c r="R562" s="255"/>
      <c r="S562" s="255"/>
      <c r="T562" s="256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57" t="s">
        <v>150</v>
      </c>
      <c r="AU562" s="257" t="s">
        <v>91</v>
      </c>
      <c r="AV562" s="14" t="s">
        <v>91</v>
      </c>
      <c r="AW562" s="14" t="s">
        <v>36</v>
      </c>
      <c r="AX562" s="14" t="s">
        <v>81</v>
      </c>
      <c r="AY562" s="257" t="s">
        <v>139</v>
      </c>
    </row>
    <row r="563" s="16" customFormat="1">
      <c r="A563" s="16"/>
      <c r="B563" s="269"/>
      <c r="C563" s="270"/>
      <c r="D563" s="232" t="s">
        <v>150</v>
      </c>
      <c r="E563" s="271" t="s">
        <v>1</v>
      </c>
      <c r="F563" s="272" t="s">
        <v>172</v>
      </c>
      <c r="G563" s="270"/>
      <c r="H563" s="273">
        <v>53</v>
      </c>
      <c r="I563" s="274"/>
      <c r="J563" s="270"/>
      <c r="K563" s="270"/>
      <c r="L563" s="275"/>
      <c r="M563" s="276"/>
      <c r="N563" s="277"/>
      <c r="O563" s="277"/>
      <c r="P563" s="277"/>
      <c r="Q563" s="277"/>
      <c r="R563" s="277"/>
      <c r="S563" s="277"/>
      <c r="T563" s="278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T563" s="279" t="s">
        <v>150</v>
      </c>
      <c r="AU563" s="279" t="s">
        <v>91</v>
      </c>
      <c r="AV563" s="16" t="s">
        <v>146</v>
      </c>
      <c r="AW563" s="16" t="s">
        <v>36</v>
      </c>
      <c r="AX563" s="16" t="s">
        <v>89</v>
      </c>
      <c r="AY563" s="279" t="s">
        <v>139</v>
      </c>
    </row>
    <row r="564" s="12" customFormat="1" ht="22.8" customHeight="1">
      <c r="A564" s="12"/>
      <c r="B564" s="203"/>
      <c r="C564" s="204"/>
      <c r="D564" s="205" t="s">
        <v>80</v>
      </c>
      <c r="E564" s="217" t="s">
        <v>203</v>
      </c>
      <c r="F564" s="217" t="s">
        <v>531</v>
      </c>
      <c r="G564" s="204"/>
      <c r="H564" s="204"/>
      <c r="I564" s="207"/>
      <c r="J564" s="218">
        <f>BK564</f>
        <v>0</v>
      </c>
      <c r="K564" s="204"/>
      <c r="L564" s="209"/>
      <c r="M564" s="210"/>
      <c r="N564" s="211"/>
      <c r="O564" s="211"/>
      <c r="P564" s="212">
        <f>P565+SUM(P566:P673)+P684+P689</f>
        <v>0</v>
      </c>
      <c r="Q564" s="211"/>
      <c r="R564" s="212">
        <f>R565+SUM(R566:R673)+R684+R689</f>
        <v>224.34959468</v>
      </c>
      <c r="S564" s="211"/>
      <c r="T564" s="213">
        <f>T565+SUM(T566:T673)+T684+T689</f>
        <v>77.351680000000002</v>
      </c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R564" s="214" t="s">
        <v>89</v>
      </c>
      <c r="AT564" s="215" t="s">
        <v>80</v>
      </c>
      <c r="AU564" s="215" t="s">
        <v>89</v>
      </c>
      <c r="AY564" s="214" t="s">
        <v>139</v>
      </c>
      <c r="BK564" s="216">
        <f>BK565+SUM(BK566:BK673)+BK684+BK689</f>
        <v>0</v>
      </c>
    </row>
    <row r="565" s="2" customFormat="1" ht="37.8" customHeight="1">
      <c r="A565" s="39"/>
      <c r="B565" s="40"/>
      <c r="C565" s="219" t="s">
        <v>532</v>
      </c>
      <c r="D565" s="219" t="s">
        <v>141</v>
      </c>
      <c r="E565" s="220" t="s">
        <v>533</v>
      </c>
      <c r="F565" s="221" t="s">
        <v>534</v>
      </c>
      <c r="G565" s="222" t="s">
        <v>167</v>
      </c>
      <c r="H565" s="223">
        <v>0.5</v>
      </c>
      <c r="I565" s="224"/>
      <c r="J565" s="225">
        <f>ROUND(I565*H565,2)</f>
        <v>0</v>
      </c>
      <c r="K565" s="221" t="s">
        <v>145</v>
      </c>
      <c r="L565" s="45"/>
      <c r="M565" s="226" t="s">
        <v>1</v>
      </c>
      <c r="N565" s="227" t="s">
        <v>46</v>
      </c>
      <c r="O565" s="92"/>
      <c r="P565" s="228">
        <f>O565*H565</f>
        <v>0</v>
      </c>
      <c r="Q565" s="228">
        <v>0.00017000000000000001</v>
      </c>
      <c r="R565" s="228">
        <f>Q565*H565</f>
        <v>8.5000000000000006E-05</v>
      </c>
      <c r="S565" s="228">
        <v>0</v>
      </c>
      <c r="T565" s="229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30" t="s">
        <v>146</v>
      </c>
      <c r="AT565" s="230" t="s">
        <v>141</v>
      </c>
      <c r="AU565" s="230" t="s">
        <v>91</v>
      </c>
      <c r="AY565" s="18" t="s">
        <v>139</v>
      </c>
      <c r="BE565" s="231">
        <f>IF(N565="základní",J565,0)</f>
        <v>0</v>
      </c>
      <c r="BF565" s="231">
        <f>IF(N565="snížená",J565,0)</f>
        <v>0</v>
      </c>
      <c r="BG565" s="231">
        <f>IF(N565="zákl. přenesená",J565,0)</f>
        <v>0</v>
      </c>
      <c r="BH565" s="231">
        <f>IF(N565="sníž. přenesená",J565,0)</f>
        <v>0</v>
      </c>
      <c r="BI565" s="231">
        <f>IF(N565="nulová",J565,0)</f>
        <v>0</v>
      </c>
      <c r="BJ565" s="18" t="s">
        <v>89</v>
      </c>
      <c r="BK565" s="231">
        <f>ROUND(I565*H565,2)</f>
        <v>0</v>
      </c>
      <c r="BL565" s="18" t="s">
        <v>146</v>
      </c>
      <c r="BM565" s="230" t="s">
        <v>535</v>
      </c>
    </row>
    <row r="566" s="13" customFormat="1">
      <c r="A566" s="13"/>
      <c r="B566" s="237"/>
      <c r="C566" s="238"/>
      <c r="D566" s="232" t="s">
        <v>150</v>
      </c>
      <c r="E566" s="239" t="s">
        <v>1</v>
      </c>
      <c r="F566" s="240" t="s">
        <v>536</v>
      </c>
      <c r="G566" s="238"/>
      <c r="H566" s="239" t="s">
        <v>1</v>
      </c>
      <c r="I566" s="241"/>
      <c r="J566" s="238"/>
      <c r="K566" s="238"/>
      <c r="L566" s="242"/>
      <c r="M566" s="243"/>
      <c r="N566" s="244"/>
      <c r="O566" s="244"/>
      <c r="P566" s="244"/>
      <c r="Q566" s="244"/>
      <c r="R566" s="244"/>
      <c r="S566" s="244"/>
      <c r="T566" s="245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6" t="s">
        <v>150</v>
      </c>
      <c r="AU566" s="246" t="s">
        <v>91</v>
      </c>
      <c r="AV566" s="13" t="s">
        <v>89</v>
      </c>
      <c r="AW566" s="13" t="s">
        <v>36</v>
      </c>
      <c r="AX566" s="13" t="s">
        <v>81</v>
      </c>
      <c r="AY566" s="246" t="s">
        <v>139</v>
      </c>
    </row>
    <row r="567" s="14" customFormat="1">
      <c r="A567" s="14"/>
      <c r="B567" s="247"/>
      <c r="C567" s="248"/>
      <c r="D567" s="232" t="s">
        <v>150</v>
      </c>
      <c r="E567" s="249" t="s">
        <v>1</v>
      </c>
      <c r="F567" s="250" t="s">
        <v>537</v>
      </c>
      <c r="G567" s="248"/>
      <c r="H567" s="251">
        <v>0.5</v>
      </c>
      <c r="I567" s="252"/>
      <c r="J567" s="248"/>
      <c r="K567" s="248"/>
      <c r="L567" s="253"/>
      <c r="M567" s="254"/>
      <c r="N567" s="255"/>
      <c r="O567" s="255"/>
      <c r="P567" s="255"/>
      <c r="Q567" s="255"/>
      <c r="R567" s="255"/>
      <c r="S567" s="255"/>
      <c r="T567" s="256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7" t="s">
        <v>150</v>
      </c>
      <c r="AU567" s="257" t="s">
        <v>91</v>
      </c>
      <c r="AV567" s="14" t="s">
        <v>91</v>
      </c>
      <c r="AW567" s="14" t="s">
        <v>36</v>
      </c>
      <c r="AX567" s="14" t="s">
        <v>81</v>
      </c>
      <c r="AY567" s="257" t="s">
        <v>139</v>
      </c>
    </row>
    <row r="568" s="16" customFormat="1">
      <c r="A568" s="16"/>
      <c r="B568" s="269"/>
      <c r="C568" s="270"/>
      <c r="D568" s="232" t="s">
        <v>150</v>
      </c>
      <c r="E568" s="271" t="s">
        <v>1</v>
      </c>
      <c r="F568" s="272" t="s">
        <v>172</v>
      </c>
      <c r="G568" s="270"/>
      <c r="H568" s="273">
        <v>0.5</v>
      </c>
      <c r="I568" s="274"/>
      <c r="J568" s="270"/>
      <c r="K568" s="270"/>
      <c r="L568" s="275"/>
      <c r="M568" s="276"/>
      <c r="N568" s="277"/>
      <c r="O568" s="277"/>
      <c r="P568" s="277"/>
      <c r="Q568" s="277"/>
      <c r="R568" s="277"/>
      <c r="S568" s="277"/>
      <c r="T568" s="278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T568" s="279" t="s">
        <v>150</v>
      </c>
      <c r="AU568" s="279" t="s">
        <v>91</v>
      </c>
      <c r="AV568" s="16" t="s">
        <v>146</v>
      </c>
      <c r="AW568" s="16" t="s">
        <v>36</v>
      </c>
      <c r="AX568" s="16" t="s">
        <v>89</v>
      </c>
      <c r="AY568" s="279" t="s">
        <v>139</v>
      </c>
    </row>
    <row r="569" s="2" customFormat="1" ht="16.5" customHeight="1">
      <c r="A569" s="39"/>
      <c r="B569" s="40"/>
      <c r="C569" s="280" t="s">
        <v>538</v>
      </c>
      <c r="D569" s="280" t="s">
        <v>327</v>
      </c>
      <c r="E569" s="281" t="s">
        <v>539</v>
      </c>
      <c r="F569" s="282" t="s">
        <v>540</v>
      </c>
      <c r="G569" s="283" t="s">
        <v>167</v>
      </c>
      <c r="H569" s="284">
        <v>0.505</v>
      </c>
      <c r="I569" s="285"/>
      <c r="J569" s="286">
        <f>ROUND(I569*H569,2)</f>
        <v>0</v>
      </c>
      <c r="K569" s="282" t="s">
        <v>145</v>
      </c>
      <c r="L569" s="287"/>
      <c r="M569" s="288" t="s">
        <v>1</v>
      </c>
      <c r="N569" s="289" t="s">
        <v>46</v>
      </c>
      <c r="O569" s="92"/>
      <c r="P569" s="228">
        <f>O569*H569</f>
        <v>0</v>
      </c>
      <c r="Q569" s="228">
        <v>0.188</v>
      </c>
      <c r="R569" s="228">
        <f>Q569*H569</f>
        <v>0.094939999999999997</v>
      </c>
      <c r="S569" s="228">
        <v>0</v>
      </c>
      <c r="T569" s="229">
        <f>S569*H569</f>
        <v>0</v>
      </c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R569" s="230" t="s">
        <v>203</v>
      </c>
      <c r="AT569" s="230" t="s">
        <v>327</v>
      </c>
      <c r="AU569" s="230" t="s">
        <v>91</v>
      </c>
      <c r="AY569" s="18" t="s">
        <v>139</v>
      </c>
      <c r="BE569" s="231">
        <f>IF(N569="základní",J569,0)</f>
        <v>0</v>
      </c>
      <c r="BF569" s="231">
        <f>IF(N569="snížená",J569,0)</f>
        <v>0</v>
      </c>
      <c r="BG569" s="231">
        <f>IF(N569="zákl. přenesená",J569,0)</f>
        <v>0</v>
      </c>
      <c r="BH569" s="231">
        <f>IF(N569="sníž. přenesená",J569,0)</f>
        <v>0</v>
      </c>
      <c r="BI569" s="231">
        <f>IF(N569="nulová",J569,0)</f>
        <v>0</v>
      </c>
      <c r="BJ569" s="18" t="s">
        <v>89</v>
      </c>
      <c r="BK569" s="231">
        <f>ROUND(I569*H569,2)</f>
        <v>0</v>
      </c>
      <c r="BL569" s="18" t="s">
        <v>146</v>
      </c>
      <c r="BM569" s="230" t="s">
        <v>541</v>
      </c>
    </row>
    <row r="570" s="13" customFormat="1">
      <c r="A570" s="13"/>
      <c r="B570" s="237"/>
      <c r="C570" s="238"/>
      <c r="D570" s="232" t="s">
        <v>150</v>
      </c>
      <c r="E570" s="239" t="s">
        <v>1</v>
      </c>
      <c r="F570" s="240" t="s">
        <v>536</v>
      </c>
      <c r="G570" s="238"/>
      <c r="H570" s="239" t="s">
        <v>1</v>
      </c>
      <c r="I570" s="241"/>
      <c r="J570" s="238"/>
      <c r="K570" s="238"/>
      <c r="L570" s="242"/>
      <c r="M570" s="243"/>
      <c r="N570" s="244"/>
      <c r="O570" s="244"/>
      <c r="P570" s="244"/>
      <c r="Q570" s="244"/>
      <c r="R570" s="244"/>
      <c r="S570" s="244"/>
      <c r="T570" s="245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46" t="s">
        <v>150</v>
      </c>
      <c r="AU570" s="246" t="s">
        <v>91</v>
      </c>
      <c r="AV570" s="13" t="s">
        <v>89</v>
      </c>
      <c r="AW570" s="13" t="s">
        <v>36</v>
      </c>
      <c r="AX570" s="13" t="s">
        <v>81</v>
      </c>
      <c r="AY570" s="246" t="s">
        <v>139</v>
      </c>
    </row>
    <row r="571" s="14" customFormat="1">
      <c r="A571" s="14"/>
      <c r="B571" s="247"/>
      <c r="C571" s="248"/>
      <c r="D571" s="232" t="s">
        <v>150</v>
      </c>
      <c r="E571" s="249" t="s">
        <v>1</v>
      </c>
      <c r="F571" s="250" t="s">
        <v>537</v>
      </c>
      <c r="G571" s="248"/>
      <c r="H571" s="251">
        <v>0.5</v>
      </c>
      <c r="I571" s="252"/>
      <c r="J571" s="248"/>
      <c r="K571" s="248"/>
      <c r="L571" s="253"/>
      <c r="M571" s="254"/>
      <c r="N571" s="255"/>
      <c r="O571" s="255"/>
      <c r="P571" s="255"/>
      <c r="Q571" s="255"/>
      <c r="R571" s="255"/>
      <c r="S571" s="255"/>
      <c r="T571" s="256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57" t="s">
        <v>150</v>
      </c>
      <c r="AU571" s="257" t="s">
        <v>91</v>
      </c>
      <c r="AV571" s="14" t="s">
        <v>91</v>
      </c>
      <c r="AW571" s="14" t="s">
        <v>36</v>
      </c>
      <c r="AX571" s="14" t="s">
        <v>81</v>
      </c>
      <c r="AY571" s="257" t="s">
        <v>139</v>
      </c>
    </row>
    <row r="572" s="16" customFormat="1">
      <c r="A572" s="16"/>
      <c r="B572" s="269"/>
      <c r="C572" s="270"/>
      <c r="D572" s="232" t="s">
        <v>150</v>
      </c>
      <c r="E572" s="271" t="s">
        <v>1</v>
      </c>
      <c r="F572" s="272" t="s">
        <v>172</v>
      </c>
      <c r="G572" s="270"/>
      <c r="H572" s="273">
        <v>0.5</v>
      </c>
      <c r="I572" s="274"/>
      <c r="J572" s="270"/>
      <c r="K572" s="270"/>
      <c r="L572" s="275"/>
      <c r="M572" s="276"/>
      <c r="N572" s="277"/>
      <c r="O572" s="277"/>
      <c r="P572" s="277"/>
      <c r="Q572" s="277"/>
      <c r="R572" s="277"/>
      <c r="S572" s="277"/>
      <c r="T572" s="278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T572" s="279" t="s">
        <v>150</v>
      </c>
      <c r="AU572" s="279" t="s">
        <v>91</v>
      </c>
      <c r="AV572" s="16" t="s">
        <v>146</v>
      </c>
      <c r="AW572" s="16" t="s">
        <v>36</v>
      </c>
      <c r="AX572" s="16" t="s">
        <v>89</v>
      </c>
      <c r="AY572" s="279" t="s">
        <v>139</v>
      </c>
    </row>
    <row r="573" s="14" customFormat="1">
      <c r="A573" s="14"/>
      <c r="B573" s="247"/>
      <c r="C573" s="248"/>
      <c r="D573" s="232" t="s">
        <v>150</v>
      </c>
      <c r="E573" s="248"/>
      <c r="F573" s="250" t="s">
        <v>542</v>
      </c>
      <c r="G573" s="248"/>
      <c r="H573" s="251">
        <v>0.505</v>
      </c>
      <c r="I573" s="252"/>
      <c r="J573" s="248"/>
      <c r="K573" s="248"/>
      <c r="L573" s="253"/>
      <c r="M573" s="254"/>
      <c r="N573" s="255"/>
      <c r="O573" s="255"/>
      <c r="P573" s="255"/>
      <c r="Q573" s="255"/>
      <c r="R573" s="255"/>
      <c r="S573" s="255"/>
      <c r="T573" s="256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7" t="s">
        <v>150</v>
      </c>
      <c r="AU573" s="257" t="s">
        <v>91</v>
      </c>
      <c r="AV573" s="14" t="s">
        <v>91</v>
      </c>
      <c r="AW573" s="14" t="s">
        <v>4</v>
      </c>
      <c r="AX573" s="14" t="s">
        <v>89</v>
      </c>
      <c r="AY573" s="257" t="s">
        <v>139</v>
      </c>
    </row>
    <row r="574" s="2" customFormat="1" ht="33" customHeight="1">
      <c r="A574" s="39"/>
      <c r="B574" s="40"/>
      <c r="C574" s="219" t="s">
        <v>543</v>
      </c>
      <c r="D574" s="219" t="s">
        <v>141</v>
      </c>
      <c r="E574" s="220" t="s">
        <v>544</v>
      </c>
      <c r="F574" s="221" t="s">
        <v>545</v>
      </c>
      <c r="G574" s="222" t="s">
        <v>546</v>
      </c>
      <c r="H574" s="223">
        <v>1</v>
      </c>
      <c r="I574" s="224"/>
      <c r="J574" s="225">
        <f>ROUND(I574*H574,2)</f>
        <v>0</v>
      </c>
      <c r="K574" s="221" t="s">
        <v>145</v>
      </c>
      <c r="L574" s="45"/>
      <c r="M574" s="226" t="s">
        <v>1</v>
      </c>
      <c r="N574" s="227" t="s">
        <v>46</v>
      </c>
      <c r="O574" s="92"/>
      <c r="P574" s="228">
        <f>O574*H574</f>
        <v>0</v>
      </c>
      <c r="Q574" s="228">
        <v>0.0054999999999999997</v>
      </c>
      <c r="R574" s="228">
        <f>Q574*H574</f>
        <v>0.0054999999999999997</v>
      </c>
      <c r="S574" s="228">
        <v>0</v>
      </c>
      <c r="T574" s="229">
        <f>S574*H574</f>
        <v>0</v>
      </c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R574" s="230" t="s">
        <v>146</v>
      </c>
      <c r="AT574" s="230" t="s">
        <v>141</v>
      </c>
      <c r="AU574" s="230" t="s">
        <v>91</v>
      </c>
      <c r="AY574" s="18" t="s">
        <v>139</v>
      </c>
      <c r="BE574" s="231">
        <f>IF(N574="základní",J574,0)</f>
        <v>0</v>
      </c>
      <c r="BF574" s="231">
        <f>IF(N574="snížená",J574,0)</f>
        <v>0</v>
      </c>
      <c r="BG574" s="231">
        <f>IF(N574="zákl. přenesená",J574,0)</f>
        <v>0</v>
      </c>
      <c r="BH574" s="231">
        <f>IF(N574="sníž. přenesená",J574,0)</f>
        <v>0</v>
      </c>
      <c r="BI574" s="231">
        <f>IF(N574="nulová",J574,0)</f>
        <v>0</v>
      </c>
      <c r="BJ574" s="18" t="s">
        <v>89</v>
      </c>
      <c r="BK574" s="231">
        <f>ROUND(I574*H574,2)</f>
        <v>0</v>
      </c>
      <c r="BL574" s="18" t="s">
        <v>146</v>
      </c>
      <c r="BM574" s="230" t="s">
        <v>547</v>
      </c>
    </row>
    <row r="575" s="13" customFormat="1">
      <c r="A575" s="13"/>
      <c r="B575" s="237"/>
      <c r="C575" s="238"/>
      <c r="D575" s="232" t="s">
        <v>150</v>
      </c>
      <c r="E575" s="239" t="s">
        <v>1</v>
      </c>
      <c r="F575" s="240" t="s">
        <v>536</v>
      </c>
      <c r="G575" s="238"/>
      <c r="H575" s="239" t="s">
        <v>1</v>
      </c>
      <c r="I575" s="241"/>
      <c r="J575" s="238"/>
      <c r="K575" s="238"/>
      <c r="L575" s="242"/>
      <c r="M575" s="243"/>
      <c r="N575" s="244"/>
      <c r="O575" s="244"/>
      <c r="P575" s="244"/>
      <c r="Q575" s="244"/>
      <c r="R575" s="244"/>
      <c r="S575" s="244"/>
      <c r="T575" s="245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6" t="s">
        <v>150</v>
      </c>
      <c r="AU575" s="246" t="s">
        <v>91</v>
      </c>
      <c r="AV575" s="13" t="s">
        <v>89</v>
      </c>
      <c r="AW575" s="13" t="s">
        <v>36</v>
      </c>
      <c r="AX575" s="13" t="s">
        <v>81</v>
      </c>
      <c r="AY575" s="246" t="s">
        <v>139</v>
      </c>
    </row>
    <row r="576" s="14" customFormat="1">
      <c r="A576" s="14"/>
      <c r="B576" s="247"/>
      <c r="C576" s="248"/>
      <c r="D576" s="232" t="s">
        <v>150</v>
      </c>
      <c r="E576" s="249" t="s">
        <v>1</v>
      </c>
      <c r="F576" s="250" t="s">
        <v>548</v>
      </c>
      <c r="G576" s="248"/>
      <c r="H576" s="251">
        <v>1</v>
      </c>
      <c r="I576" s="252"/>
      <c r="J576" s="248"/>
      <c r="K576" s="248"/>
      <c r="L576" s="253"/>
      <c r="M576" s="254"/>
      <c r="N576" s="255"/>
      <c r="O576" s="255"/>
      <c r="P576" s="255"/>
      <c r="Q576" s="255"/>
      <c r="R576" s="255"/>
      <c r="S576" s="255"/>
      <c r="T576" s="256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57" t="s">
        <v>150</v>
      </c>
      <c r="AU576" s="257" t="s">
        <v>91</v>
      </c>
      <c r="AV576" s="14" t="s">
        <v>91</v>
      </c>
      <c r="AW576" s="14" t="s">
        <v>36</v>
      </c>
      <c r="AX576" s="14" t="s">
        <v>81</v>
      </c>
      <c r="AY576" s="257" t="s">
        <v>139</v>
      </c>
    </row>
    <row r="577" s="16" customFormat="1">
      <c r="A577" s="16"/>
      <c r="B577" s="269"/>
      <c r="C577" s="270"/>
      <c r="D577" s="232" t="s">
        <v>150</v>
      </c>
      <c r="E577" s="271" t="s">
        <v>1</v>
      </c>
      <c r="F577" s="272" t="s">
        <v>172</v>
      </c>
      <c r="G577" s="270"/>
      <c r="H577" s="273">
        <v>1</v>
      </c>
      <c r="I577" s="274"/>
      <c r="J577" s="270"/>
      <c r="K577" s="270"/>
      <c r="L577" s="275"/>
      <c r="M577" s="276"/>
      <c r="N577" s="277"/>
      <c r="O577" s="277"/>
      <c r="P577" s="277"/>
      <c r="Q577" s="277"/>
      <c r="R577" s="277"/>
      <c r="S577" s="277"/>
      <c r="T577" s="278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T577" s="279" t="s">
        <v>150</v>
      </c>
      <c r="AU577" s="279" t="s">
        <v>91</v>
      </c>
      <c r="AV577" s="16" t="s">
        <v>146</v>
      </c>
      <c r="AW577" s="16" t="s">
        <v>36</v>
      </c>
      <c r="AX577" s="16" t="s">
        <v>89</v>
      </c>
      <c r="AY577" s="279" t="s">
        <v>139</v>
      </c>
    </row>
    <row r="578" s="2" customFormat="1" ht="33" customHeight="1">
      <c r="A578" s="39"/>
      <c r="B578" s="40"/>
      <c r="C578" s="219" t="s">
        <v>549</v>
      </c>
      <c r="D578" s="219" t="s">
        <v>141</v>
      </c>
      <c r="E578" s="220" t="s">
        <v>550</v>
      </c>
      <c r="F578" s="221" t="s">
        <v>551</v>
      </c>
      <c r="G578" s="222" t="s">
        <v>167</v>
      </c>
      <c r="H578" s="223">
        <v>41</v>
      </c>
      <c r="I578" s="224"/>
      <c r="J578" s="225">
        <f>ROUND(I578*H578,2)</f>
        <v>0</v>
      </c>
      <c r="K578" s="221" t="s">
        <v>145</v>
      </c>
      <c r="L578" s="45"/>
      <c r="M578" s="226" t="s">
        <v>1</v>
      </c>
      <c r="N578" s="227" t="s">
        <v>46</v>
      </c>
      <c r="O578" s="92"/>
      <c r="P578" s="228">
        <f>O578*H578</f>
        <v>0</v>
      </c>
      <c r="Q578" s="228">
        <v>8.0000000000000007E-05</v>
      </c>
      <c r="R578" s="228">
        <f>Q578*H578</f>
        <v>0.0032800000000000004</v>
      </c>
      <c r="S578" s="228">
        <v>0</v>
      </c>
      <c r="T578" s="229">
        <f>S578*H578</f>
        <v>0</v>
      </c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R578" s="230" t="s">
        <v>146</v>
      </c>
      <c r="AT578" s="230" t="s">
        <v>141</v>
      </c>
      <c r="AU578" s="230" t="s">
        <v>91</v>
      </c>
      <c r="AY578" s="18" t="s">
        <v>139</v>
      </c>
      <c r="BE578" s="231">
        <f>IF(N578="základní",J578,0)</f>
        <v>0</v>
      </c>
      <c r="BF578" s="231">
        <f>IF(N578="snížená",J578,0)</f>
        <v>0</v>
      </c>
      <c r="BG578" s="231">
        <f>IF(N578="zákl. přenesená",J578,0)</f>
        <v>0</v>
      </c>
      <c r="BH578" s="231">
        <f>IF(N578="sníž. přenesená",J578,0)</f>
        <v>0</v>
      </c>
      <c r="BI578" s="231">
        <f>IF(N578="nulová",J578,0)</f>
        <v>0</v>
      </c>
      <c r="BJ578" s="18" t="s">
        <v>89</v>
      </c>
      <c r="BK578" s="231">
        <f>ROUND(I578*H578,2)</f>
        <v>0</v>
      </c>
      <c r="BL578" s="18" t="s">
        <v>146</v>
      </c>
      <c r="BM578" s="230" t="s">
        <v>552</v>
      </c>
    </row>
    <row r="579" s="2" customFormat="1">
      <c r="A579" s="39"/>
      <c r="B579" s="40"/>
      <c r="C579" s="41"/>
      <c r="D579" s="232" t="s">
        <v>148</v>
      </c>
      <c r="E579" s="41"/>
      <c r="F579" s="233" t="s">
        <v>553</v>
      </c>
      <c r="G579" s="41"/>
      <c r="H579" s="41"/>
      <c r="I579" s="234"/>
      <c r="J579" s="41"/>
      <c r="K579" s="41"/>
      <c r="L579" s="45"/>
      <c r="M579" s="235"/>
      <c r="N579" s="236"/>
      <c r="O579" s="92"/>
      <c r="P579" s="92"/>
      <c r="Q579" s="92"/>
      <c r="R579" s="92"/>
      <c r="S579" s="92"/>
      <c r="T579" s="93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T579" s="18" t="s">
        <v>148</v>
      </c>
      <c r="AU579" s="18" t="s">
        <v>91</v>
      </c>
    </row>
    <row r="580" s="13" customFormat="1">
      <c r="A580" s="13"/>
      <c r="B580" s="237"/>
      <c r="C580" s="238"/>
      <c r="D580" s="232" t="s">
        <v>150</v>
      </c>
      <c r="E580" s="239" t="s">
        <v>1</v>
      </c>
      <c r="F580" s="240" t="s">
        <v>169</v>
      </c>
      <c r="G580" s="238"/>
      <c r="H580" s="239" t="s">
        <v>1</v>
      </c>
      <c r="I580" s="241"/>
      <c r="J580" s="238"/>
      <c r="K580" s="238"/>
      <c r="L580" s="242"/>
      <c r="M580" s="243"/>
      <c r="N580" s="244"/>
      <c r="O580" s="244"/>
      <c r="P580" s="244"/>
      <c r="Q580" s="244"/>
      <c r="R580" s="244"/>
      <c r="S580" s="244"/>
      <c r="T580" s="245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46" t="s">
        <v>150</v>
      </c>
      <c r="AU580" s="246" t="s">
        <v>91</v>
      </c>
      <c r="AV580" s="13" t="s">
        <v>89</v>
      </c>
      <c r="AW580" s="13" t="s">
        <v>36</v>
      </c>
      <c r="AX580" s="13" t="s">
        <v>81</v>
      </c>
      <c r="AY580" s="246" t="s">
        <v>139</v>
      </c>
    </row>
    <row r="581" s="14" customFormat="1">
      <c r="A581" s="14"/>
      <c r="B581" s="247"/>
      <c r="C581" s="248"/>
      <c r="D581" s="232" t="s">
        <v>150</v>
      </c>
      <c r="E581" s="249" t="s">
        <v>1</v>
      </c>
      <c r="F581" s="250" t="s">
        <v>554</v>
      </c>
      <c r="G581" s="248"/>
      <c r="H581" s="251">
        <v>41</v>
      </c>
      <c r="I581" s="252"/>
      <c r="J581" s="248"/>
      <c r="K581" s="248"/>
      <c r="L581" s="253"/>
      <c r="M581" s="254"/>
      <c r="N581" s="255"/>
      <c r="O581" s="255"/>
      <c r="P581" s="255"/>
      <c r="Q581" s="255"/>
      <c r="R581" s="255"/>
      <c r="S581" s="255"/>
      <c r="T581" s="256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57" t="s">
        <v>150</v>
      </c>
      <c r="AU581" s="257" t="s">
        <v>91</v>
      </c>
      <c r="AV581" s="14" t="s">
        <v>91</v>
      </c>
      <c r="AW581" s="14" t="s">
        <v>36</v>
      </c>
      <c r="AX581" s="14" t="s">
        <v>81</v>
      </c>
      <c r="AY581" s="257" t="s">
        <v>139</v>
      </c>
    </row>
    <row r="582" s="16" customFormat="1">
      <c r="A582" s="16"/>
      <c r="B582" s="269"/>
      <c r="C582" s="270"/>
      <c r="D582" s="232" t="s">
        <v>150</v>
      </c>
      <c r="E582" s="271" t="s">
        <v>1</v>
      </c>
      <c r="F582" s="272" t="s">
        <v>172</v>
      </c>
      <c r="G582" s="270"/>
      <c r="H582" s="273">
        <v>41</v>
      </c>
      <c r="I582" s="274"/>
      <c r="J582" s="270"/>
      <c r="K582" s="270"/>
      <c r="L582" s="275"/>
      <c r="M582" s="276"/>
      <c r="N582" s="277"/>
      <c r="O582" s="277"/>
      <c r="P582" s="277"/>
      <c r="Q582" s="277"/>
      <c r="R582" s="277"/>
      <c r="S582" s="277"/>
      <c r="T582" s="278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T582" s="279" t="s">
        <v>150</v>
      </c>
      <c r="AU582" s="279" t="s">
        <v>91</v>
      </c>
      <c r="AV582" s="16" t="s">
        <v>146</v>
      </c>
      <c r="AW582" s="16" t="s">
        <v>36</v>
      </c>
      <c r="AX582" s="16" t="s">
        <v>89</v>
      </c>
      <c r="AY582" s="279" t="s">
        <v>139</v>
      </c>
    </row>
    <row r="583" s="2" customFormat="1" ht="24.15" customHeight="1">
      <c r="A583" s="39"/>
      <c r="B583" s="40"/>
      <c r="C583" s="280" t="s">
        <v>555</v>
      </c>
      <c r="D583" s="280" t="s">
        <v>327</v>
      </c>
      <c r="E583" s="281" t="s">
        <v>556</v>
      </c>
      <c r="F583" s="282" t="s">
        <v>557</v>
      </c>
      <c r="G583" s="283" t="s">
        <v>167</v>
      </c>
      <c r="H583" s="284">
        <v>41.615000000000002</v>
      </c>
      <c r="I583" s="285"/>
      <c r="J583" s="286">
        <f>ROUND(I583*H583,2)</f>
        <v>0</v>
      </c>
      <c r="K583" s="282" t="s">
        <v>145</v>
      </c>
      <c r="L583" s="287"/>
      <c r="M583" s="288" t="s">
        <v>1</v>
      </c>
      <c r="N583" s="289" t="s">
        <v>46</v>
      </c>
      <c r="O583" s="92"/>
      <c r="P583" s="228">
        <f>O583*H583</f>
        <v>0</v>
      </c>
      <c r="Q583" s="228">
        <v>0.10000000000000001</v>
      </c>
      <c r="R583" s="228">
        <f>Q583*H583</f>
        <v>4.1615000000000002</v>
      </c>
      <c r="S583" s="228">
        <v>0</v>
      </c>
      <c r="T583" s="229">
        <f>S583*H583</f>
        <v>0</v>
      </c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R583" s="230" t="s">
        <v>203</v>
      </c>
      <c r="AT583" s="230" t="s">
        <v>327</v>
      </c>
      <c r="AU583" s="230" t="s">
        <v>91</v>
      </c>
      <c r="AY583" s="18" t="s">
        <v>139</v>
      </c>
      <c r="BE583" s="231">
        <f>IF(N583="základní",J583,0)</f>
        <v>0</v>
      </c>
      <c r="BF583" s="231">
        <f>IF(N583="snížená",J583,0)</f>
        <v>0</v>
      </c>
      <c r="BG583" s="231">
        <f>IF(N583="zákl. přenesená",J583,0)</f>
        <v>0</v>
      </c>
      <c r="BH583" s="231">
        <f>IF(N583="sníž. přenesená",J583,0)</f>
        <v>0</v>
      </c>
      <c r="BI583" s="231">
        <f>IF(N583="nulová",J583,0)</f>
        <v>0</v>
      </c>
      <c r="BJ583" s="18" t="s">
        <v>89</v>
      </c>
      <c r="BK583" s="231">
        <f>ROUND(I583*H583,2)</f>
        <v>0</v>
      </c>
      <c r="BL583" s="18" t="s">
        <v>146</v>
      </c>
      <c r="BM583" s="230" t="s">
        <v>558</v>
      </c>
    </row>
    <row r="584" s="2" customFormat="1">
      <c r="A584" s="39"/>
      <c r="B584" s="40"/>
      <c r="C584" s="41"/>
      <c r="D584" s="232" t="s">
        <v>148</v>
      </c>
      <c r="E584" s="41"/>
      <c r="F584" s="233" t="s">
        <v>559</v>
      </c>
      <c r="G584" s="41"/>
      <c r="H584" s="41"/>
      <c r="I584" s="234"/>
      <c r="J584" s="41"/>
      <c r="K584" s="41"/>
      <c r="L584" s="45"/>
      <c r="M584" s="235"/>
      <c r="N584" s="236"/>
      <c r="O584" s="92"/>
      <c r="P584" s="92"/>
      <c r="Q584" s="92"/>
      <c r="R584" s="92"/>
      <c r="S584" s="92"/>
      <c r="T584" s="93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T584" s="18" t="s">
        <v>148</v>
      </c>
      <c r="AU584" s="18" t="s">
        <v>91</v>
      </c>
    </row>
    <row r="585" s="13" customFormat="1">
      <c r="A585" s="13"/>
      <c r="B585" s="237"/>
      <c r="C585" s="238"/>
      <c r="D585" s="232" t="s">
        <v>150</v>
      </c>
      <c r="E585" s="239" t="s">
        <v>1</v>
      </c>
      <c r="F585" s="240" t="s">
        <v>169</v>
      </c>
      <c r="G585" s="238"/>
      <c r="H585" s="239" t="s">
        <v>1</v>
      </c>
      <c r="I585" s="241"/>
      <c r="J585" s="238"/>
      <c r="K585" s="238"/>
      <c r="L585" s="242"/>
      <c r="M585" s="243"/>
      <c r="N585" s="244"/>
      <c r="O585" s="244"/>
      <c r="P585" s="244"/>
      <c r="Q585" s="244"/>
      <c r="R585" s="244"/>
      <c r="S585" s="244"/>
      <c r="T585" s="245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6" t="s">
        <v>150</v>
      </c>
      <c r="AU585" s="246" t="s">
        <v>91</v>
      </c>
      <c r="AV585" s="13" t="s">
        <v>89</v>
      </c>
      <c r="AW585" s="13" t="s">
        <v>36</v>
      </c>
      <c r="AX585" s="13" t="s">
        <v>81</v>
      </c>
      <c r="AY585" s="246" t="s">
        <v>139</v>
      </c>
    </row>
    <row r="586" s="14" customFormat="1">
      <c r="A586" s="14"/>
      <c r="B586" s="247"/>
      <c r="C586" s="248"/>
      <c r="D586" s="232" t="s">
        <v>150</v>
      </c>
      <c r="E586" s="249" t="s">
        <v>1</v>
      </c>
      <c r="F586" s="250" t="s">
        <v>560</v>
      </c>
      <c r="G586" s="248"/>
      <c r="H586" s="251">
        <v>41.615000000000002</v>
      </c>
      <c r="I586" s="252"/>
      <c r="J586" s="248"/>
      <c r="K586" s="248"/>
      <c r="L586" s="253"/>
      <c r="M586" s="254"/>
      <c r="N586" s="255"/>
      <c r="O586" s="255"/>
      <c r="P586" s="255"/>
      <c r="Q586" s="255"/>
      <c r="R586" s="255"/>
      <c r="S586" s="255"/>
      <c r="T586" s="256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7" t="s">
        <v>150</v>
      </c>
      <c r="AU586" s="257" t="s">
        <v>91</v>
      </c>
      <c r="AV586" s="14" t="s">
        <v>91</v>
      </c>
      <c r="AW586" s="14" t="s">
        <v>36</v>
      </c>
      <c r="AX586" s="14" t="s">
        <v>81</v>
      </c>
      <c r="AY586" s="257" t="s">
        <v>139</v>
      </c>
    </row>
    <row r="587" s="16" customFormat="1">
      <c r="A587" s="16"/>
      <c r="B587" s="269"/>
      <c r="C587" s="270"/>
      <c r="D587" s="232" t="s">
        <v>150</v>
      </c>
      <c r="E587" s="271" t="s">
        <v>1</v>
      </c>
      <c r="F587" s="272" t="s">
        <v>172</v>
      </c>
      <c r="G587" s="270"/>
      <c r="H587" s="273">
        <v>41.615000000000002</v>
      </c>
      <c r="I587" s="274"/>
      <c r="J587" s="270"/>
      <c r="K587" s="270"/>
      <c r="L587" s="275"/>
      <c r="M587" s="276"/>
      <c r="N587" s="277"/>
      <c r="O587" s="277"/>
      <c r="P587" s="277"/>
      <c r="Q587" s="277"/>
      <c r="R587" s="277"/>
      <c r="S587" s="277"/>
      <c r="T587" s="278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T587" s="279" t="s">
        <v>150</v>
      </c>
      <c r="AU587" s="279" t="s">
        <v>91</v>
      </c>
      <c r="AV587" s="16" t="s">
        <v>146</v>
      </c>
      <c r="AW587" s="16" t="s">
        <v>36</v>
      </c>
      <c r="AX587" s="16" t="s">
        <v>89</v>
      </c>
      <c r="AY587" s="279" t="s">
        <v>139</v>
      </c>
    </row>
    <row r="588" s="2" customFormat="1" ht="33" customHeight="1">
      <c r="A588" s="39"/>
      <c r="B588" s="40"/>
      <c r="C588" s="219" t="s">
        <v>561</v>
      </c>
      <c r="D588" s="219" t="s">
        <v>141</v>
      </c>
      <c r="E588" s="220" t="s">
        <v>562</v>
      </c>
      <c r="F588" s="221" t="s">
        <v>563</v>
      </c>
      <c r="G588" s="222" t="s">
        <v>167</v>
      </c>
      <c r="H588" s="223">
        <v>83.170000000000002</v>
      </c>
      <c r="I588" s="224"/>
      <c r="J588" s="225">
        <f>ROUND(I588*H588,2)</f>
        <v>0</v>
      </c>
      <c r="K588" s="221" t="s">
        <v>145</v>
      </c>
      <c r="L588" s="45"/>
      <c r="M588" s="226" t="s">
        <v>1</v>
      </c>
      <c r="N588" s="227" t="s">
        <v>46</v>
      </c>
      <c r="O588" s="92"/>
      <c r="P588" s="228">
        <f>O588*H588</f>
        <v>0</v>
      </c>
      <c r="Q588" s="228">
        <v>0.00011</v>
      </c>
      <c r="R588" s="228">
        <f>Q588*H588</f>
        <v>0.0091487000000000009</v>
      </c>
      <c r="S588" s="228">
        <v>0</v>
      </c>
      <c r="T588" s="229">
        <f>S588*H588</f>
        <v>0</v>
      </c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R588" s="230" t="s">
        <v>146</v>
      </c>
      <c r="AT588" s="230" t="s">
        <v>141</v>
      </c>
      <c r="AU588" s="230" t="s">
        <v>91</v>
      </c>
      <c r="AY588" s="18" t="s">
        <v>139</v>
      </c>
      <c r="BE588" s="231">
        <f>IF(N588="základní",J588,0)</f>
        <v>0</v>
      </c>
      <c r="BF588" s="231">
        <f>IF(N588="snížená",J588,0)</f>
        <v>0</v>
      </c>
      <c r="BG588" s="231">
        <f>IF(N588="zákl. přenesená",J588,0)</f>
        <v>0</v>
      </c>
      <c r="BH588" s="231">
        <f>IF(N588="sníž. přenesená",J588,0)</f>
        <v>0</v>
      </c>
      <c r="BI588" s="231">
        <f>IF(N588="nulová",J588,0)</f>
        <v>0</v>
      </c>
      <c r="BJ588" s="18" t="s">
        <v>89</v>
      </c>
      <c r="BK588" s="231">
        <f>ROUND(I588*H588,2)</f>
        <v>0</v>
      </c>
      <c r="BL588" s="18" t="s">
        <v>146</v>
      </c>
      <c r="BM588" s="230" t="s">
        <v>564</v>
      </c>
    </row>
    <row r="589" s="2" customFormat="1">
      <c r="A589" s="39"/>
      <c r="B589" s="40"/>
      <c r="C589" s="41"/>
      <c r="D589" s="232" t="s">
        <v>148</v>
      </c>
      <c r="E589" s="41"/>
      <c r="F589" s="233" t="s">
        <v>553</v>
      </c>
      <c r="G589" s="41"/>
      <c r="H589" s="41"/>
      <c r="I589" s="234"/>
      <c r="J589" s="41"/>
      <c r="K589" s="41"/>
      <c r="L589" s="45"/>
      <c r="M589" s="235"/>
      <c r="N589" s="236"/>
      <c r="O589" s="92"/>
      <c r="P589" s="92"/>
      <c r="Q589" s="92"/>
      <c r="R589" s="92"/>
      <c r="S589" s="92"/>
      <c r="T589" s="93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T589" s="18" t="s">
        <v>148</v>
      </c>
      <c r="AU589" s="18" t="s">
        <v>91</v>
      </c>
    </row>
    <row r="590" s="13" customFormat="1">
      <c r="A590" s="13"/>
      <c r="B590" s="237"/>
      <c r="C590" s="238"/>
      <c r="D590" s="232" t="s">
        <v>150</v>
      </c>
      <c r="E590" s="239" t="s">
        <v>1</v>
      </c>
      <c r="F590" s="240" t="s">
        <v>169</v>
      </c>
      <c r="G590" s="238"/>
      <c r="H590" s="239" t="s">
        <v>1</v>
      </c>
      <c r="I590" s="241"/>
      <c r="J590" s="238"/>
      <c r="K590" s="238"/>
      <c r="L590" s="242"/>
      <c r="M590" s="243"/>
      <c r="N590" s="244"/>
      <c r="O590" s="244"/>
      <c r="P590" s="244"/>
      <c r="Q590" s="244"/>
      <c r="R590" s="244"/>
      <c r="S590" s="244"/>
      <c r="T590" s="245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6" t="s">
        <v>150</v>
      </c>
      <c r="AU590" s="246" t="s">
        <v>91</v>
      </c>
      <c r="AV590" s="13" t="s">
        <v>89</v>
      </c>
      <c r="AW590" s="13" t="s">
        <v>36</v>
      </c>
      <c r="AX590" s="13" t="s">
        <v>81</v>
      </c>
      <c r="AY590" s="246" t="s">
        <v>139</v>
      </c>
    </row>
    <row r="591" s="14" customFormat="1">
      <c r="A591" s="14"/>
      <c r="B591" s="247"/>
      <c r="C591" s="248"/>
      <c r="D591" s="232" t="s">
        <v>150</v>
      </c>
      <c r="E591" s="249" t="s">
        <v>1</v>
      </c>
      <c r="F591" s="250" t="s">
        <v>565</v>
      </c>
      <c r="G591" s="248"/>
      <c r="H591" s="251">
        <v>83.170000000000002</v>
      </c>
      <c r="I591" s="252"/>
      <c r="J591" s="248"/>
      <c r="K591" s="248"/>
      <c r="L591" s="253"/>
      <c r="M591" s="254"/>
      <c r="N591" s="255"/>
      <c r="O591" s="255"/>
      <c r="P591" s="255"/>
      <c r="Q591" s="255"/>
      <c r="R591" s="255"/>
      <c r="S591" s="255"/>
      <c r="T591" s="256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57" t="s">
        <v>150</v>
      </c>
      <c r="AU591" s="257" t="s">
        <v>91</v>
      </c>
      <c r="AV591" s="14" t="s">
        <v>91</v>
      </c>
      <c r="AW591" s="14" t="s">
        <v>36</v>
      </c>
      <c r="AX591" s="14" t="s">
        <v>81</v>
      </c>
      <c r="AY591" s="257" t="s">
        <v>139</v>
      </c>
    </row>
    <row r="592" s="16" customFormat="1">
      <c r="A592" s="16"/>
      <c r="B592" s="269"/>
      <c r="C592" s="270"/>
      <c r="D592" s="232" t="s">
        <v>150</v>
      </c>
      <c r="E592" s="271" t="s">
        <v>1</v>
      </c>
      <c r="F592" s="272" t="s">
        <v>172</v>
      </c>
      <c r="G592" s="270"/>
      <c r="H592" s="273">
        <v>83.170000000000002</v>
      </c>
      <c r="I592" s="274"/>
      <c r="J592" s="270"/>
      <c r="K592" s="270"/>
      <c r="L592" s="275"/>
      <c r="M592" s="276"/>
      <c r="N592" s="277"/>
      <c r="O592" s="277"/>
      <c r="P592" s="277"/>
      <c r="Q592" s="277"/>
      <c r="R592" s="277"/>
      <c r="S592" s="277"/>
      <c r="T592" s="278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T592" s="279" t="s">
        <v>150</v>
      </c>
      <c r="AU592" s="279" t="s">
        <v>91</v>
      </c>
      <c r="AV592" s="16" t="s">
        <v>146</v>
      </c>
      <c r="AW592" s="16" t="s">
        <v>36</v>
      </c>
      <c r="AX592" s="16" t="s">
        <v>89</v>
      </c>
      <c r="AY592" s="279" t="s">
        <v>139</v>
      </c>
    </row>
    <row r="593" s="2" customFormat="1" ht="24.15" customHeight="1">
      <c r="A593" s="39"/>
      <c r="B593" s="40"/>
      <c r="C593" s="280" t="s">
        <v>566</v>
      </c>
      <c r="D593" s="280" t="s">
        <v>327</v>
      </c>
      <c r="E593" s="281" t="s">
        <v>567</v>
      </c>
      <c r="F593" s="282" t="s">
        <v>568</v>
      </c>
      <c r="G593" s="283" t="s">
        <v>167</v>
      </c>
      <c r="H593" s="284">
        <v>84.418000000000006</v>
      </c>
      <c r="I593" s="285"/>
      <c r="J593" s="286">
        <f>ROUND(I593*H593,2)</f>
        <v>0</v>
      </c>
      <c r="K593" s="282" t="s">
        <v>145</v>
      </c>
      <c r="L593" s="287"/>
      <c r="M593" s="288" t="s">
        <v>1</v>
      </c>
      <c r="N593" s="289" t="s">
        <v>46</v>
      </c>
      <c r="O593" s="92"/>
      <c r="P593" s="228">
        <f>O593*H593</f>
        <v>0</v>
      </c>
      <c r="Q593" s="228">
        <v>0.152</v>
      </c>
      <c r="R593" s="228">
        <f>Q593*H593</f>
        <v>12.831536</v>
      </c>
      <c r="S593" s="228">
        <v>0</v>
      </c>
      <c r="T593" s="229">
        <f>S593*H593</f>
        <v>0</v>
      </c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R593" s="230" t="s">
        <v>203</v>
      </c>
      <c r="AT593" s="230" t="s">
        <v>327</v>
      </c>
      <c r="AU593" s="230" t="s">
        <v>91</v>
      </c>
      <c r="AY593" s="18" t="s">
        <v>139</v>
      </c>
      <c r="BE593" s="231">
        <f>IF(N593="základní",J593,0)</f>
        <v>0</v>
      </c>
      <c r="BF593" s="231">
        <f>IF(N593="snížená",J593,0)</f>
        <v>0</v>
      </c>
      <c r="BG593" s="231">
        <f>IF(N593="zákl. přenesená",J593,0)</f>
        <v>0</v>
      </c>
      <c r="BH593" s="231">
        <f>IF(N593="sníž. přenesená",J593,0)</f>
        <v>0</v>
      </c>
      <c r="BI593" s="231">
        <f>IF(N593="nulová",J593,0)</f>
        <v>0</v>
      </c>
      <c r="BJ593" s="18" t="s">
        <v>89</v>
      </c>
      <c r="BK593" s="231">
        <f>ROUND(I593*H593,2)</f>
        <v>0</v>
      </c>
      <c r="BL593" s="18" t="s">
        <v>146</v>
      </c>
      <c r="BM593" s="230" t="s">
        <v>569</v>
      </c>
    </row>
    <row r="594" s="2" customFormat="1">
      <c r="A594" s="39"/>
      <c r="B594" s="40"/>
      <c r="C594" s="41"/>
      <c r="D594" s="232" t="s">
        <v>148</v>
      </c>
      <c r="E594" s="41"/>
      <c r="F594" s="233" t="s">
        <v>559</v>
      </c>
      <c r="G594" s="41"/>
      <c r="H594" s="41"/>
      <c r="I594" s="234"/>
      <c r="J594" s="41"/>
      <c r="K594" s="41"/>
      <c r="L594" s="45"/>
      <c r="M594" s="235"/>
      <c r="N594" s="236"/>
      <c r="O594" s="92"/>
      <c r="P594" s="92"/>
      <c r="Q594" s="92"/>
      <c r="R594" s="92"/>
      <c r="S594" s="92"/>
      <c r="T594" s="93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T594" s="18" t="s">
        <v>148</v>
      </c>
      <c r="AU594" s="18" t="s">
        <v>91</v>
      </c>
    </row>
    <row r="595" s="13" customFormat="1">
      <c r="A595" s="13"/>
      <c r="B595" s="237"/>
      <c r="C595" s="238"/>
      <c r="D595" s="232" t="s">
        <v>150</v>
      </c>
      <c r="E595" s="239" t="s">
        <v>1</v>
      </c>
      <c r="F595" s="240" t="s">
        <v>169</v>
      </c>
      <c r="G595" s="238"/>
      <c r="H595" s="239" t="s">
        <v>1</v>
      </c>
      <c r="I595" s="241"/>
      <c r="J595" s="238"/>
      <c r="K595" s="238"/>
      <c r="L595" s="242"/>
      <c r="M595" s="243"/>
      <c r="N595" s="244"/>
      <c r="O595" s="244"/>
      <c r="P595" s="244"/>
      <c r="Q595" s="244"/>
      <c r="R595" s="244"/>
      <c r="S595" s="244"/>
      <c r="T595" s="245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46" t="s">
        <v>150</v>
      </c>
      <c r="AU595" s="246" t="s">
        <v>91</v>
      </c>
      <c r="AV595" s="13" t="s">
        <v>89</v>
      </c>
      <c r="AW595" s="13" t="s">
        <v>36</v>
      </c>
      <c r="AX595" s="13" t="s">
        <v>81</v>
      </c>
      <c r="AY595" s="246" t="s">
        <v>139</v>
      </c>
    </row>
    <row r="596" s="14" customFormat="1">
      <c r="A596" s="14"/>
      <c r="B596" s="247"/>
      <c r="C596" s="248"/>
      <c r="D596" s="232" t="s">
        <v>150</v>
      </c>
      <c r="E596" s="249" t="s">
        <v>1</v>
      </c>
      <c r="F596" s="250" t="s">
        <v>570</v>
      </c>
      <c r="G596" s="248"/>
      <c r="H596" s="251">
        <v>84.418000000000006</v>
      </c>
      <c r="I596" s="252"/>
      <c r="J596" s="248"/>
      <c r="K596" s="248"/>
      <c r="L596" s="253"/>
      <c r="M596" s="254"/>
      <c r="N596" s="255"/>
      <c r="O596" s="255"/>
      <c r="P596" s="255"/>
      <c r="Q596" s="255"/>
      <c r="R596" s="255"/>
      <c r="S596" s="255"/>
      <c r="T596" s="256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57" t="s">
        <v>150</v>
      </c>
      <c r="AU596" s="257" t="s">
        <v>91</v>
      </c>
      <c r="AV596" s="14" t="s">
        <v>91</v>
      </c>
      <c r="AW596" s="14" t="s">
        <v>36</v>
      </c>
      <c r="AX596" s="14" t="s">
        <v>81</v>
      </c>
      <c r="AY596" s="257" t="s">
        <v>139</v>
      </c>
    </row>
    <row r="597" s="16" customFormat="1">
      <c r="A597" s="16"/>
      <c r="B597" s="269"/>
      <c r="C597" s="270"/>
      <c r="D597" s="232" t="s">
        <v>150</v>
      </c>
      <c r="E597" s="271" t="s">
        <v>1</v>
      </c>
      <c r="F597" s="272" t="s">
        <v>172</v>
      </c>
      <c r="G597" s="270"/>
      <c r="H597" s="273">
        <v>84.418000000000006</v>
      </c>
      <c r="I597" s="274"/>
      <c r="J597" s="270"/>
      <c r="K597" s="270"/>
      <c r="L597" s="275"/>
      <c r="M597" s="276"/>
      <c r="N597" s="277"/>
      <c r="O597" s="277"/>
      <c r="P597" s="277"/>
      <c r="Q597" s="277"/>
      <c r="R597" s="277"/>
      <c r="S597" s="277"/>
      <c r="T597" s="278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T597" s="279" t="s">
        <v>150</v>
      </c>
      <c r="AU597" s="279" t="s">
        <v>91</v>
      </c>
      <c r="AV597" s="16" t="s">
        <v>146</v>
      </c>
      <c r="AW597" s="16" t="s">
        <v>36</v>
      </c>
      <c r="AX597" s="16" t="s">
        <v>89</v>
      </c>
      <c r="AY597" s="279" t="s">
        <v>139</v>
      </c>
    </row>
    <row r="598" s="2" customFormat="1" ht="24.15" customHeight="1">
      <c r="A598" s="39"/>
      <c r="B598" s="40"/>
      <c r="C598" s="219" t="s">
        <v>571</v>
      </c>
      <c r="D598" s="219" t="s">
        <v>141</v>
      </c>
      <c r="E598" s="220" t="s">
        <v>572</v>
      </c>
      <c r="F598" s="221" t="s">
        <v>573</v>
      </c>
      <c r="G598" s="222" t="s">
        <v>546</v>
      </c>
      <c r="H598" s="223">
        <v>5</v>
      </c>
      <c r="I598" s="224"/>
      <c r="J598" s="225">
        <f>ROUND(I598*H598,2)</f>
        <v>0</v>
      </c>
      <c r="K598" s="221" t="s">
        <v>145</v>
      </c>
      <c r="L598" s="45"/>
      <c r="M598" s="226" t="s">
        <v>1</v>
      </c>
      <c r="N598" s="227" t="s">
        <v>46</v>
      </c>
      <c r="O598" s="92"/>
      <c r="P598" s="228">
        <f>O598*H598</f>
        <v>0</v>
      </c>
      <c r="Q598" s="228">
        <v>0.00017000000000000001</v>
      </c>
      <c r="R598" s="228">
        <f>Q598*H598</f>
        <v>0.00085000000000000006</v>
      </c>
      <c r="S598" s="228">
        <v>0</v>
      </c>
      <c r="T598" s="229">
        <f>S598*H598</f>
        <v>0</v>
      </c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R598" s="230" t="s">
        <v>146</v>
      </c>
      <c r="AT598" s="230" t="s">
        <v>141</v>
      </c>
      <c r="AU598" s="230" t="s">
        <v>91</v>
      </c>
      <c r="AY598" s="18" t="s">
        <v>139</v>
      </c>
      <c r="BE598" s="231">
        <f>IF(N598="základní",J598,0)</f>
        <v>0</v>
      </c>
      <c r="BF598" s="231">
        <f>IF(N598="snížená",J598,0)</f>
        <v>0</v>
      </c>
      <c r="BG598" s="231">
        <f>IF(N598="zákl. přenesená",J598,0)</f>
        <v>0</v>
      </c>
      <c r="BH598" s="231">
        <f>IF(N598="sníž. přenesená",J598,0)</f>
        <v>0</v>
      </c>
      <c r="BI598" s="231">
        <f>IF(N598="nulová",J598,0)</f>
        <v>0</v>
      </c>
      <c r="BJ598" s="18" t="s">
        <v>89</v>
      </c>
      <c r="BK598" s="231">
        <f>ROUND(I598*H598,2)</f>
        <v>0</v>
      </c>
      <c r="BL598" s="18" t="s">
        <v>146</v>
      </c>
      <c r="BM598" s="230" t="s">
        <v>574</v>
      </c>
    </row>
    <row r="599" s="13" customFormat="1">
      <c r="A599" s="13"/>
      <c r="B599" s="237"/>
      <c r="C599" s="238"/>
      <c r="D599" s="232" t="s">
        <v>150</v>
      </c>
      <c r="E599" s="239" t="s">
        <v>1</v>
      </c>
      <c r="F599" s="240" t="s">
        <v>169</v>
      </c>
      <c r="G599" s="238"/>
      <c r="H599" s="239" t="s">
        <v>1</v>
      </c>
      <c r="I599" s="241"/>
      <c r="J599" s="238"/>
      <c r="K599" s="238"/>
      <c r="L599" s="242"/>
      <c r="M599" s="243"/>
      <c r="N599" s="244"/>
      <c r="O599" s="244"/>
      <c r="P599" s="244"/>
      <c r="Q599" s="244"/>
      <c r="R599" s="244"/>
      <c r="S599" s="244"/>
      <c r="T599" s="245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46" t="s">
        <v>150</v>
      </c>
      <c r="AU599" s="246" t="s">
        <v>91</v>
      </c>
      <c r="AV599" s="13" t="s">
        <v>89</v>
      </c>
      <c r="AW599" s="13" t="s">
        <v>36</v>
      </c>
      <c r="AX599" s="13" t="s">
        <v>81</v>
      </c>
      <c r="AY599" s="246" t="s">
        <v>139</v>
      </c>
    </row>
    <row r="600" s="14" customFormat="1">
      <c r="A600" s="14"/>
      <c r="B600" s="247"/>
      <c r="C600" s="248"/>
      <c r="D600" s="232" t="s">
        <v>150</v>
      </c>
      <c r="E600" s="249" t="s">
        <v>1</v>
      </c>
      <c r="F600" s="250" t="s">
        <v>575</v>
      </c>
      <c r="G600" s="248"/>
      <c r="H600" s="251">
        <v>2</v>
      </c>
      <c r="I600" s="252"/>
      <c r="J600" s="248"/>
      <c r="K600" s="248"/>
      <c r="L600" s="253"/>
      <c r="M600" s="254"/>
      <c r="N600" s="255"/>
      <c r="O600" s="255"/>
      <c r="P600" s="255"/>
      <c r="Q600" s="255"/>
      <c r="R600" s="255"/>
      <c r="S600" s="255"/>
      <c r="T600" s="256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57" t="s">
        <v>150</v>
      </c>
      <c r="AU600" s="257" t="s">
        <v>91</v>
      </c>
      <c r="AV600" s="14" t="s">
        <v>91</v>
      </c>
      <c r="AW600" s="14" t="s">
        <v>36</v>
      </c>
      <c r="AX600" s="14" t="s">
        <v>81</v>
      </c>
      <c r="AY600" s="257" t="s">
        <v>139</v>
      </c>
    </row>
    <row r="601" s="14" customFormat="1">
      <c r="A601" s="14"/>
      <c r="B601" s="247"/>
      <c r="C601" s="248"/>
      <c r="D601" s="232" t="s">
        <v>150</v>
      </c>
      <c r="E601" s="249" t="s">
        <v>1</v>
      </c>
      <c r="F601" s="250" t="s">
        <v>576</v>
      </c>
      <c r="G601" s="248"/>
      <c r="H601" s="251">
        <v>2</v>
      </c>
      <c r="I601" s="252"/>
      <c r="J601" s="248"/>
      <c r="K601" s="248"/>
      <c r="L601" s="253"/>
      <c r="M601" s="254"/>
      <c r="N601" s="255"/>
      <c r="O601" s="255"/>
      <c r="P601" s="255"/>
      <c r="Q601" s="255"/>
      <c r="R601" s="255"/>
      <c r="S601" s="255"/>
      <c r="T601" s="256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57" t="s">
        <v>150</v>
      </c>
      <c r="AU601" s="257" t="s">
        <v>91</v>
      </c>
      <c r="AV601" s="14" t="s">
        <v>91</v>
      </c>
      <c r="AW601" s="14" t="s">
        <v>36</v>
      </c>
      <c r="AX601" s="14" t="s">
        <v>81</v>
      </c>
      <c r="AY601" s="257" t="s">
        <v>139</v>
      </c>
    </row>
    <row r="602" s="14" customFormat="1">
      <c r="A602" s="14"/>
      <c r="B602" s="247"/>
      <c r="C602" s="248"/>
      <c r="D602" s="232" t="s">
        <v>150</v>
      </c>
      <c r="E602" s="249" t="s">
        <v>1</v>
      </c>
      <c r="F602" s="250" t="s">
        <v>577</v>
      </c>
      <c r="G602" s="248"/>
      <c r="H602" s="251">
        <v>1</v>
      </c>
      <c r="I602" s="252"/>
      <c r="J602" s="248"/>
      <c r="K602" s="248"/>
      <c r="L602" s="253"/>
      <c r="M602" s="254"/>
      <c r="N602" s="255"/>
      <c r="O602" s="255"/>
      <c r="P602" s="255"/>
      <c r="Q602" s="255"/>
      <c r="R602" s="255"/>
      <c r="S602" s="255"/>
      <c r="T602" s="256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257" t="s">
        <v>150</v>
      </c>
      <c r="AU602" s="257" t="s">
        <v>91</v>
      </c>
      <c r="AV602" s="14" t="s">
        <v>91</v>
      </c>
      <c r="AW602" s="14" t="s">
        <v>36</v>
      </c>
      <c r="AX602" s="14" t="s">
        <v>81</v>
      </c>
      <c r="AY602" s="257" t="s">
        <v>139</v>
      </c>
    </row>
    <row r="603" s="16" customFormat="1">
      <c r="A603" s="16"/>
      <c r="B603" s="269"/>
      <c r="C603" s="270"/>
      <c r="D603" s="232" t="s">
        <v>150</v>
      </c>
      <c r="E603" s="271" t="s">
        <v>1</v>
      </c>
      <c r="F603" s="272" t="s">
        <v>172</v>
      </c>
      <c r="G603" s="270"/>
      <c r="H603" s="273">
        <v>5</v>
      </c>
      <c r="I603" s="274"/>
      <c r="J603" s="270"/>
      <c r="K603" s="270"/>
      <c r="L603" s="275"/>
      <c r="M603" s="276"/>
      <c r="N603" s="277"/>
      <c r="O603" s="277"/>
      <c r="P603" s="277"/>
      <c r="Q603" s="277"/>
      <c r="R603" s="277"/>
      <c r="S603" s="277"/>
      <c r="T603" s="278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T603" s="279" t="s">
        <v>150</v>
      </c>
      <c r="AU603" s="279" t="s">
        <v>91</v>
      </c>
      <c r="AV603" s="16" t="s">
        <v>146</v>
      </c>
      <c r="AW603" s="16" t="s">
        <v>36</v>
      </c>
      <c r="AX603" s="16" t="s">
        <v>89</v>
      </c>
      <c r="AY603" s="279" t="s">
        <v>139</v>
      </c>
    </row>
    <row r="604" s="2" customFormat="1" ht="33" customHeight="1">
      <c r="A604" s="39"/>
      <c r="B604" s="40"/>
      <c r="C604" s="280" t="s">
        <v>578</v>
      </c>
      <c r="D604" s="280" t="s">
        <v>327</v>
      </c>
      <c r="E604" s="281" t="s">
        <v>579</v>
      </c>
      <c r="F604" s="282" t="s">
        <v>580</v>
      </c>
      <c r="G604" s="283" t="s">
        <v>546</v>
      </c>
      <c r="H604" s="284">
        <v>5.0750000000000002</v>
      </c>
      <c r="I604" s="285"/>
      <c r="J604" s="286">
        <f>ROUND(I604*H604,2)</f>
        <v>0</v>
      </c>
      <c r="K604" s="282" t="s">
        <v>145</v>
      </c>
      <c r="L604" s="287"/>
      <c r="M604" s="288" t="s">
        <v>1</v>
      </c>
      <c r="N604" s="289" t="s">
        <v>46</v>
      </c>
      <c r="O604" s="92"/>
      <c r="P604" s="228">
        <f>O604*H604</f>
        <v>0</v>
      </c>
      <c r="Q604" s="228">
        <v>0.14499999999999999</v>
      </c>
      <c r="R604" s="228">
        <f>Q604*H604</f>
        <v>0.73587499999999995</v>
      </c>
      <c r="S604" s="228">
        <v>0</v>
      </c>
      <c r="T604" s="229">
        <f>S604*H604</f>
        <v>0</v>
      </c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R604" s="230" t="s">
        <v>203</v>
      </c>
      <c r="AT604" s="230" t="s">
        <v>327</v>
      </c>
      <c r="AU604" s="230" t="s">
        <v>91</v>
      </c>
      <c r="AY604" s="18" t="s">
        <v>139</v>
      </c>
      <c r="BE604" s="231">
        <f>IF(N604="základní",J604,0)</f>
        <v>0</v>
      </c>
      <c r="BF604" s="231">
        <f>IF(N604="snížená",J604,0)</f>
        <v>0</v>
      </c>
      <c r="BG604" s="231">
        <f>IF(N604="zákl. přenesená",J604,0)</f>
        <v>0</v>
      </c>
      <c r="BH604" s="231">
        <f>IF(N604="sníž. přenesená",J604,0)</f>
        <v>0</v>
      </c>
      <c r="BI604" s="231">
        <f>IF(N604="nulová",J604,0)</f>
        <v>0</v>
      </c>
      <c r="BJ604" s="18" t="s">
        <v>89</v>
      </c>
      <c r="BK604" s="231">
        <f>ROUND(I604*H604,2)</f>
        <v>0</v>
      </c>
      <c r="BL604" s="18" t="s">
        <v>146</v>
      </c>
      <c r="BM604" s="230" t="s">
        <v>581</v>
      </c>
    </row>
    <row r="605" s="13" customFormat="1">
      <c r="A605" s="13"/>
      <c r="B605" s="237"/>
      <c r="C605" s="238"/>
      <c r="D605" s="232" t="s">
        <v>150</v>
      </c>
      <c r="E605" s="239" t="s">
        <v>1</v>
      </c>
      <c r="F605" s="240" t="s">
        <v>169</v>
      </c>
      <c r="G605" s="238"/>
      <c r="H605" s="239" t="s">
        <v>1</v>
      </c>
      <c r="I605" s="241"/>
      <c r="J605" s="238"/>
      <c r="K605" s="238"/>
      <c r="L605" s="242"/>
      <c r="M605" s="243"/>
      <c r="N605" s="244"/>
      <c r="O605" s="244"/>
      <c r="P605" s="244"/>
      <c r="Q605" s="244"/>
      <c r="R605" s="244"/>
      <c r="S605" s="244"/>
      <c r="T605" s="245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46" t="s">
        <v>150</v>
      </c>
      <c r="AU605" s="246" t="s">
        <v>91</v>
      </c>
      <c r="AV605" s="13" t="s">
        <v>89</v>
      </c>
      <c r="AW605" s="13" t="s">
        <v>36</v>
      </c>
      <c r="AX605" s="13" t="s">
        <v>81</v>
      </c>
      <c r="AY605" s="246" t="s">
        <v>139</v>
      </c>
    </row>
    <row r="606" s="14" customFormat="1">
      <c r="A606" s="14"/>
      <c r="B606" s="247"/>
      <c r="C606" s="248"/>
      <c r="D606" s="232" t="s">
        <v>150</v>
      </c>
      <c r="E606" s="249" t="s">
        <v>1</v>
      </c>
      <c r="F606" s="250" t="s">
        <v>582</v>
      </c>
      <c r="G606" s="248"/>
      <c r="H606" s="251">
        <v>2.0299999999999998</v>
      </c>
      <c r="I606" s="252"/>
      <c r="J606" s="248"/>
      <c r="K606" s="248"/>
      <c r="L606" s="253"/>
      <c r="M606" s="254"/>
      <c r="N606" s="255"/>
      <c r="O606" s="255"/>
      <c r="P606" s="255"/>
      <c r="Q606" s="255"/>
      <c r="R606" s="255"/>
      <c r="S606" s="255"/>
      <c r="T606" s="256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57" t="s">
        <v>150</v>
      </c>
      <c r="AU606" s="257" t="s">
        <v>91</v>
      </c>
      <c r="AV606" s="14" t="s">
        <v>91</v>
      </c>
      <c r="AW606" s="14" t="s">
        <v>36</v>
      </c>
      <c r="AX606" s="14" t="s">
        <v>81</v>
      </c>
      <c r="AY606" s="257" t="s">
        <v>139</v>
      </c>
    </row>
    <row r="607" s="14" customFormat="1">
      <c r="A607" s="14"/>
      <c r="B607" s="247"/>
      <c r="C607" s="248"/>
      <c r="D607" s="232" t="s">
        <v>150</v>
      </c>
      <c r="E607" s="249" t="s">
        <v>1</v>
      </c>
      <c r="F607" s="250" t="s">
        <v>583</v>
      </c>
      <c r="G607" s="248"/>
      <c r="H607" s="251">
        <v>2.0299999999999998</v>
      </c>
      <c r="I607" s="252"/>
      <c r="J607" s="248"/>
      <c r="K607" s="248"/>
      <c r="L607" s="253"/>
      <c r="M607" s="254"/>
      <c r="N607" s="255"/>
      <c r="O607" s="255"/>
      <c r="P607" s="255"/>
      <c r="Q607" s="255"/>
      <c r="R607" s="255"/>
      <c r="S607" s="255"/>
      <c r="T607" s="256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57" t="s">
        <v>150</v>
      </c>
      <c r="AU607" s="257" t="s">
        <v>91</v>
      </c>
      <c r="AV607" s="14" t="s">
        <v>91</v>
      </c>
      <c r="AW607" s="14" t="s">
        <v>36</v>
      </c>
      <c r="AX607" s="14" t="s">
        <v>81</v>
      </c>
      <c r="AY607" s="257" t="s">
        <v>139</v>
      </c>
    </row>
    <row r="608" s="14" customFormat="1">
      <c r="A608" s="14"/>
      <c r="B608" s="247"/>
      <c r="C608" s="248"/>
      <c r="D608" s="232" t="s">
        <v>150</v>
      </c>
      <c r="E608" s="249" t="s">
        <v>1</v>
      </c>
      <c r="F608" s="250" t="s">
        <v>584</v>
      </c>
      <c r="G608" s="248"/>
      <c r="H608" s="251">
        <v>1.0149999999999999</v>
      </c>
      <c r="I608" s="252"/>
      <c r="J608" s="248"/>
      <c r="K608" s="248"/>
      <c r="L608" s="253"/>
      <c r="M608" s="254"/>
      <c r="N608" s="255"/>
      <c r="O608" s="255"/>
      <c r="P608" s="255"/>
      <c r="Q608" s="255"/>
      <c r="R608" s="255"/>
      <c r="S608" s="255"/>
      <c r="T608" s="256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57" t="s">
        <v>150</v>
      </c>
      <c r="AU608" s="257" t="s">
        <v>91</v>
      </c>
      <c r="AV608" s="14" t="s">
        <v>91</v>
      </c>
      <c r="AW608" s="14" t="s">
        <v>36</v>
      </c>
      <c r="AX608" s="14" t="s">
        <v>81</v>
      </c>
      <c r="AY608" s="257" t="s">
        <v>139</v>
      </c>
    </row>
    <row r="609" s="16" customFormat="1">
      <c r="A609" s="16"/>
      <c r="B609" s="269"/>
      <c r="C609" s="270"/>
      <c r="D609" s="232" t="s">
        <v>150</v>
      </c>
      <c r="E609" s="271" t="s">
        <v>1</v>
      </c>
      <c r="F609" s="272" t="s">
        <v>172</v>
      </c>
      <c r="G609" s="270"/>
      <c r="H609" s="273">
        <v>5.0750000000000002</v>
      </c>
      <c r="I609" s="274"/>
      <c r="J609" s="270"/>
      <c r="K609" s="270"/>
      <c r="L609" s="275"/>
      <c r="M609" s="276"/>
      <c r="N609" s="277"/>
      <c r="O609" s="277"/>
      <c r="P609" s="277"/>
      <c r="Q609" s="277"/>
      <c r="R609" s="277"/>
      <c r="S609" s="277"/>
      <c r="T609" s="278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T609" s="279" t="s">
        <v>150</v>
      </c>
      <c r="AU609" s="279" t="s">
        <v>91</v>
      </c>
      <c r="AV609" s="16" t="s">
        <v>146</v>
      </c>
      <c r="AW609" s="16" t="s">
        <v>36</v>
      </c>
      <c r="AX609" s="16" t="s">
        <v>89</v>
      </c>
      <c r="AY609" s="279" t="s">
        <v>139</v>
      </c>
    </row>
    <row r="610" s="2" customFormat="1" ht="24.15" customHeight="1">
      <c r="A610" s="39"/>
      <c r="B610" s="40"/>
      <c r="C610" s="219" t="s">
        <v>585</v>
      </c>
      <c r="D610" s="219" t="s">
        <v>141</v>
      </c>
      <c r="E610" s="220" t="s">
        <v>586</v>
      </c>
      <c r="F610" s="221" t="s">
        <v>587</v>
      </c>
      <c r="G610" s="222" t="s">
        <v>167</v>
      </c>
      <c r="H610" s="223">
        <v>124.67</v>
      </c>
      <c r="I610" s="224"/>
      <c r="J610" s="225">
        <f>ROUND(I610*H610,2)</f>
        <v>0</v>
      </c>
      <c r="K610" s="221" t="s">
        <v>145</v>
      </c>
      <c r="L610" s="45"/>
      <c r="M610" s="226" t="s">
        <v>1</v>
      </c>
      <c r="N610" s="227" t="s">
        <v>46</v>
      </c>
      <c r="O610" s="92"/>
      <c r="P610" s="228">
        <f>O610*H610</f>
        <v>0</v>
      </c>
      <c r="Q610" s="228">
        <v>0</v>
      </c>
      <c r="R610" s="228">
        <f>Q610*H610</f>
        <v>0</v>
      </c>
      <c r="S610" s="228">
        <v>0</v>
      </c>
      <c r="T610" s="229">
        <f>S610*H610</f>
        <v>0</v>
      </c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R610" s="230" t="s">
        <v>146</v>
      </c>
      <c r="AT610" s="230" t="s">
        <v>141</v>
      </c>
      <c r="AU610" s="230" t="s">
        <v>91</v>
      </c>
      <c r="AY610" s="18" t="s">
        <v>139</v>
      </c>
      <c r="BE610" s="231">
        <f>IF(N610="základní",J610,0)</f>
        <v>0</v>
      </c>
      <c r="BF610" s="231">
        <f>IF(N610="snížená",J610,0)</f>
        <v>0</v>
      </c>
      <c r="BG610" s="231">
        <f>IF(N610="zákl. přenesená",J610,0)</f>
        <v>0</v>
      </c>
      <c r="BH610" s="231">
        <f>IF(N610="sníž. přenesená",J610,0)</f>
        <v>0</v>
      </c>
      <c r="BI610" s="231">
        <f>IF(N610="nulová",J610,0)</f>
        <v>0</v>
      </c>
      <c r="BJ610" s="18" t="s">
        <v>89</v>
      </c>
      <c r="BK610" s="231">
        <f>ROUND(I610*H610,2)</f>
        <v>0</v>
      </c>
      <c r="BL610" s="18" t="s">
        <v>146</v>
      </c>
      <c r="BM610" s="230" t="s">
        <v>588</v>
      </c>
    </row>
    <row r="611" s="14" customFormat="1">
      <c r="A611" s="14"/>
      <c r="B611" s="247"/>
      <c r="C611" s="248"/>
      <c r="D611" s="232" t="s">
        <v>150</v>
      </c>
      <c r="E611" s="249" t="s">
        <v>1</v>
      </c>
      <c r="F611" s="250" t="s">
        <v>450</v>
      </c>
      <c r="G611" s="248"/>
      <c r="H611" s="251">
        <v>41</v>
      </c>
      <c r="I611" s="252"/>
      <c r="J611" s="248"/>
      <c r="K611" s="248"/>
      <c r="L611" s="253"/>
      <c r="M611" s="254"/>
      <c r="N611" s="255"/>
      <c r="O611" s="255"/>
      <c r="P611" s="255"/>
      <c r="Q611" s="255"/>
      <c r="R611" s="255"/>
      <c r="S611" s="255"/>
      <c r="T611" s="256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7" t="s">
        <v>150</v>
      </c>
      <c r="AU611" s="257" t="s">
        <v>91</v>
      </c>
      <c r="AV611" s="14" t="s">
        <v>91</v>
      </c>
      <c r="AW611" s="14" t="s">
        <v>36</v>
      </c>
      <c r="AX611" s="14" t="s">
        <v>81</v>
      </c>
      <c r="AY611" s="257" t="s">
        <v>139</v>
      </c>
    </row>
    <row r="612" s="14" customFormat="1">
      <c r="A612" s="14"/>
      <c r="B612" s="247"/>
      <c r="C612" s="248"/>
      <c r="D612" s="232" t="s">
        <v>150</v>
      </c>
      <c r="E612" s="249" t="s">
        <v>1</v>
      </c>
      <c r="F612" s="250" t="s">
        <v>483</v>
      </c>
      <c r="G612" s="248"/>
      <c r="H612" s="251">
        <v>83.170000000000002</v>
      </c>
      <c r="I612" s="252"/>
      <c r="J612" s="248"/>
      <c r="K612" s="248"/>
      <c r="L612" s="253"/>
      <c r="M612" s="254"/>
      <c r="N612" s="255"/>
      <c r="O612" s="255"/>
      <c r="P612" s="255"/>
      <c r="Q612" s="255"/>
      <c r="R612" s="255"/>
      <c r="S612" s="255"/>
      <c r="T612" s="256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57" t="s">
        <v>150</v>
      </c>
      <c r="AU612" s="257" t="s">
        <v>91</v>
      </c>
      <c r="AV612" s="14" t="s">
        <v>91</v>
      </c>
      <c r="AW612" s="14" t="s">
        <v>36</v>
      </c>
      <c r="AX612" s="14" t="s">
        <v>81</v>
      </c>
      <c r="AY612" s="257" t="s">
        <v>139</v>
      </c>
    </row>
    <row r="613" s="14" customFormat="1">
      <c r="A613" s="14"/>
      <c r="B613" s="247"/>
      <c r="C613" s="248"/>
      <c r="D613" s="232" t="s">
        <v>150</v>
      </c>
      <c r="E613" s="249" t="s">
        <v>1</v>
      </c>
      <c r="F613" s="250" t="s">
        <v>589</v>
      </c>
      <c r="G613" s="248"/>
      <c r="H613" s="251">
        <v>0.5</v>
      </c>
      <c r="I613" s="252"/>
      <c r="J613" s="248"/>
      <c r="K613" s="248"/>
      <c r="L613" s="253"/>
      <c r="M613" s="254"/>
      <c r="N613" s="255"/>
      <c r="O613" s="255"/>
      <c r="P613" s="255"/>
      <c r="Q613" s="255"/>
      <c r="R613" s="255"/>
      <c r="S613" s="255"/>
      <c r="T613" s="256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57" t="s">
        <v>150</v>
      </c>
      <c r="AU613" s="257" t="s">
        <v>91</v>
      </c>
      <c r="AV613" s="14" t="s">
        <v>91</v>
      </c>
      <c r="AW613" s="14" t="s">
        <v>36</v>
      </c>
      <c r="AX613" s="14" t="s">
        <v>81</v>
      </c>
      <c r="AY613" s="257" t="s">
        <v>139</v>
      </c>
    </row>
    <row r="614" s="16" customFormat="1">
      <c r="A614" s="16"/>
      <c r="B614" s="269"/>
      <c r="C614" s="270"/>
      <c r="D614" s="232" t="s">
        <v>150</v>
      </c>
      <c r="E614" s="271" t="s">
        <v>1</v>
      </c>
      <c r="F614" s="272" t="s">
        <v>172</v>
      </c>
      <c r="G614" s="270"/>
      <c r="H614" s="273">
        <v>124.67</v>
      </c>
      <c r="I614" s="274"/>
      <c r="J614" s="270"/>
      <c r="K614" s="270"/>
      <c r="L614" s="275"/>
      <c r="M614" s="276"/>
      <c r="N614" s="277"/>
      <c r="O614" s="277"/>
      <c r="P614" s="277"/>
      <c r="Q614" s="277"/>
      <c r="R614" s="277"/>
      <c r="S614" s="277"/>
      <c r="T614" s="278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T614" s="279" t="s">
        <v>150</v>
      </c>
      <c r="AU614" s="279" t="s">
        <v>91</v>
      </c>
      <c r="AV614" s="16" t="s">
        <v>146</v>
      </c>
      <c r="AW614" s="16" t="s">
        <v>36</v>
      </c>
      <c r="AX614" s="16" t="s">
        <v>89</v>
      </c>
      <c r="AY614" s="279" t="s">
        <v>139</v>
      </c>
    </row>
    <row r="615" s="2" customFormat="1" ht="16.5" customHeight="1">
      <c r="A615" s="39"/>
      <c r="B615" s="40"/>
      <c r="C615" s="219" t="s">
        <v>590</v>
      </c>
      <c r="D615" s="219" t="s">
        <v>141</v>
      </c>
      <c r="E615" s="220" t="s">
        <v>591</v>
      </c>
      <c r="F615" s="221" t="s">
        <v>592</v>
      </c>
      <c r="G615" s="222" t="s">
        <v>167</v>
      </c>
      <c r="H615" s="223">
        <v>124.67</v>
      </c>
      <c r="I615" s="224"/>
      <c r="J615" s="225">
        <f>ROUND(I615*H615,2)</f>
        <v>0</v>
      </c>
      <c r="K615" s="221" t="s">
        <v>1</v>
      </c>
      <c r="L615" s="45"/>
      <c r="M615" s="226" t="s">
        <v>1</v>
      </c>
      <c r="N615" s="227" t="s">
        <v>46</v>
      </c>
      <c r="O615" s="92"/>
      <c r="P615" s="228">
        <f>O615*H615</f>
        <v>0</v>
      </c>
      <c r="Q615" s="228">
        <v>1.0000000000000001E-05</v>
      </c>
      <c r="R615" s="228">
        <f>Q615*H615</f>
        <v>0.0012467000000000001</v>
      </c>
      <c r="S615" s="228">
        <v>0</v>
      </c>
      <c r="T615" s="229">
        <f>S615*H615</f>
        <v>0</v>
      </c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R615" s="230" t="s">
        <v>146</v>
      </c>
      <c r="AT615" s="230" t="s">
        <v>141</v>
      </c>
      <c r="AU615" s="230" t="s">
        <v>91</v>
      </c>
      <c r="AY615" s="18" t="s">
        <v>139</v>
      </c>
      <c r="BE615" s="231">
        <f>IF(N615="základní",J615,0)</f>
        <v>0</v>
      </c>
      <c r="BF615" s="231">
        <f>IF(N615="snížená",J615,0)</f>
        <v>0</v>
      </c>
      <c r="BG615" s="231">
        <f>IF(N615="zákl. přenesená",J615,0)</f>
        <v>0</v>
      </c>
      <c r="BH615" s="231">
        <f>IF(N615="sníž. přenesená",J615,0)</f>
        <v>0</v>
      </c>
      <c r="BI615" s="231">
        <f>IF(N615="nulová",J615,0)</f>
        <v>0</v>
      </c>
      <c r="BJ615" s="18" t="s">
        <v>89</v>
      </c>
      <c r="BK615" s="231">
        <f>ROUND(I615*H615,2)</f>
        <v>0</v>
      </c>
      <c r="BL615" s="18" t="s">
        <v>146</v>
      </c>
      <c r="BM615" s="230" t="s">
        <v>593</v>
      </c>
    </row>
    <row r="616" s="14" customFormat="1">
      <c r="A616" s="14"/>
      <c r="B616" s="247"/>
      <c r="C616" s="248"/>
      <c r="D616" s="232" t="s">
        <v>150</v>
      </c>
      <c r="E616" s="249" t="s">
        <v>1</v>
      </c>
      <c r="F616" s="250" t="s">
        <v>450</v>
      </c>
      <c r="G616" s="248"/>
      <c r="H616" s="251">
        <v>41</v>
      </c>
      <c r="I616" s="252"/>
      <c r="J616" s="248"/>
      <c r="K616" s="248"/>
      <c r="L616" s="253"/>
      <c r="M616" s="254"/>
      <c r="N616" s="255"/>
      <c r="O616" s="255"/>
      <c r="P616" s="255"/>
      <c r="Q616" s="255"/>
      <c r="R616" s="255"/>
      <c r="S616" s="255"/>
      <c r="T616" s="256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257" t="s">
        <v>150</v>
      </c>
      <c r="AU616" s="257" t="s">
        <v>91</v>
      </c>
      <c r="AV616" s="14" t="s">
        <v>91</v>
      </c>
      <c r="AW616" s="14" t="s">
        <v>36</v>
      </c>
      <c r="AX616" s="14" t="s">
        <v>81</v>
      </c>
      <c r="AY616" s="257" t="s">
        <v>139</v>
      </c>
    </row>
    <row r="617" s="14" customFormat="1">
      <c r="A617" s="14"/>
      <c r="B617" s="247"/>
      <c r="C617" s="248"/>
      <c r="D617" s="232" t="s">
        <v>150</v>
      </c>
      <c r="E617" s="249" t="s">
        <v>1</v>
      </c>
      <c r="F617" s="250" t="s">
        <v>483</v>
      </c>
      <c r="G617" s="248"/>
      <c r="H617" s="251">
        <v>83.170000000000002</v>
      </c>
      <c r="I617" s="252"/>
      <c r="J617" s="248"/>
      <c r="K617" s="248"/>
      <c r="L617" s="253"/>
      <c r="M617" s="254"/>
      <c r="N617" s="255"/>
      <c r="O617" s="255"/>
      <c r="P617" s="255"/>
      <c r="Q617" s="255"/>
      <c r="R617" s="255"/>
      <c r="S617" s="255"/>
      <c r="T617" s="256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7" t="s">
        <v>150</v>
      </c>
      <c r="AU617" s="257" t="s">
        <v>91</v>
      </c>
      <c r="AV617" s="14" t="s">
        <v>91</v>
      </c>
      <c r="AW617" s="14" t="s">
        <v>36</v>
      </c>
      <c r="AX617" s="14" t="s">
        <v>81</v>
      </c>
      <c r="AY617" s="257" t="s">
        <v>139</v>
      </c>
    </row>
    <row r="618" s="14" customFormat="1">
      <c r="A618" s="14"/>
      <c r="B618" s="247"/>
      <c r="C618" s="248"/>
      <c r="D618" s="232" t="s">
        <v>150</v>
      </c>
      <c r="E618" s="249" t="s">
        <v>1</v>
      </c>
      <c r="F618" s="250" t="s">
        <v>589</v>
      </c>
      <c r="G618" s="248"/>
      <c r="H618" s="251">
        <v>0.5</v>
      </c>
      <c r="I618" s="252"/>
      <c r="J618" s="248"/>
      <c r="K618" s="248"/>
      <c r="L618" s="253"/>
      <c r="M618" s="254"/>
      <c r="N618" s="255"/>
      <c r="O618" s="255"/>
      <c r="P618" s="255"/>
      <c r="Q618" s="255"/>
      <c r="R618" s="255"/>
      <c r="S618" s="255"/>
      <c r="T618" s="256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57" t="s">
        <v>150</v>
      </c>
      <c r="AU618" s="257" t="s">
        <v>91</v>
      </c>
      <c r="AV618" s="14" t="s">
        <v>91</v>
      </c>
      <c r="AW618" s="14" t="s">
        <v>36</v>
      </c>
      <c r="AX618" s="14" t="s">
        <v>81</v>
      </c>
      <c r="AY618" s="257" t="s">
        <v>139</v>
      </c>
    </row>
    <row r="619" s="16" customFormat="1">
      <c r="A619" s="16"/>
      <c r="B619" s="269"/>
      <c r="C619" s="270"/>
      <c r="D619" s="232" t="s">
        <v>150</v>
      </c>
      <c r="E619" s="271" t="s">
        <v>1</v>
      </c>
      <c r="F619" s="272" t="s">
        <v>172</v>
      </c>
      <c r="G619" s="270"/>
      <c r="H619" s="273">
        <v>124.67</v>
      </c>
      <c r="I619" s="274"/>
      <c r="J619" s="270"/>
      <c r="K619" s="270"/>
      <c r="L619" s="275"/>
      <c r="M619" s="276"/>
      <c r="N619" s="277"/>
      <c r="O619" s="277"/>
      <c r="P619" s="277"/>
      <c r="Q619" s="277"/>
      <c r="R619" s="277"/>
      <c r="S619" s="277"/>
      <c r="T619" s="278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T619" s="279" t="s">
        <v>150</v>
      </c>
      <c r="AU619" s="279" t="s">
        <v>91</v>
      </c>
      <c r="AV619" s="16" t="s">
        <v>146</v>
      </c>
      <c r="AW619" s="16" t="s">
        <v>36</v>
      </c>
      <c r="AX619" s="16" t="s">
        <v>89</v>
      </c>
      <c r="AY619" s="279" t="s">
        <v>139</v>
      </c>
    </row>
    <row r="620" s="2" customFormat="1" ht="24.15" customHeight="1">
      <c r="A620" s="39"/>
      <c r="B620" s="40"/>
      <c r="C620" s="219" t="s">
        <v>594</v>
      </c>
      <c r="D620" s="219" t="s">
        <v>141</v>
      </c>
      <c r="E620" s="220" t="s">
        <v>595</v>
      </c>
      <c r="F620" s="221" t="s">
        <v>596</v>
      </c>
      <c r="G620" s="222" t="s">
        <v>546</v>
      </c>
      <c r="H620" s="223">
        <v>1</v>
      </c>
      <c r="I620" s="224"/>
      <c r="J620" s="225">
        <f>ROUND(I620*H620,2)</f>
        <v>0</v>
      </c>
      <c r="K620" s="221" t="s">
        <v>145</v>
      </c>
      <c r="L620" s="45"/>
      <c r="M620" s="226" t="s">
        <v>1</v>
      </c>
      <c r="N620" s="227" t="s">
        <v>46</v>
      </c>
      <c r="O620" s="92"/>
      <c r="P620" s="228">
        <f>O620*H620</f>
        <v>0</v>
      </c>
      <c r="Q620" s="228">
        <v>0.45937</v>
      </c>
      <c r="R620" s="228">
        <f>Q620*H620</f>
        <v>0.45937</v>
      </c>
      <c r="S620" s="228">
        <v>0</v>
      </c>
      <c r="T620" s="229">
        <f>S620*H620</f>
        <v>0</v>
      </c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R620" s="230" t="s">
        <v>146</v>
      </c>
      <c r="AT620" s="230" t="s">
        <v>141</v>
      </c>
      <c r="AU620" s="230" t="s">
        <v>91</v>
      </c>
      <c r="AY620" s="18" t="s">
        <v>139</v>
      </c>
      <c r="BE620" s="231">
        <f>IF(N620="základní",J620,0)</f>
        <v>0</v>
      </c>
      <c r="BF620" s="231">
        <f>IF(N620="snížená",J620,0)</f>
        <v>0</v>
      </c>
      <c r="BG620" s="231">
        <f>IF(N620="zákl. přenesená",J620,0)</f>
        <v>0</v>
      </c>
      <c r="BH620" s="231">
        <f>IF(N620="sníž. přenesená",J620,0)</f>
        <v>0</v>
      </c>
      <c r="BI620" s="231">
        <f>IF(N620="nulová",J620,0)</f>
        <v>0</v>
      </c>
      <c r="BJ620" s="18" t="s">
        <v>89</v>
      </c>
      <c r="BK620" s="231">
        <f>ROUND(I620*H620,2)</f>
        <v>0</v>
      </c>
      <c r="BL620" s="18" t="s">
        <v>146</v>
      </c>
      <c r="BM620" s="230" t="s">
        <v>597</v>
      </c>
    </row>
    <row r="621" s="14" customFormat="1">
      <c r="A621" s="14"/>
      <c r="B621" s="247"/>
      <c r="C621" s="248"/>
      <c r="D621" s="232" t="s">
        <v>150</v>
      </c>
      <c r="E621" s="249" t="s">
        <v>1</v>
      </c>
      <c r="F621" s="250" t="s">
        <v>598</v>
      </c>
      <c r="G621" s="248"/>
      <c r="H621" s="251">
        <v>1</v>
      </c>
      <c r="I621" s="252"/>
      <c r="J621" s="248"/>
      <c r="K621" s="248"/>
      <c r="L621" s="253"/>
      <c r="M621" s="254"/>
      <c r="N621" s="255"/>
      <c r="O621" s="255"/>
      <c r="P621" s="255"/>
      <c r="Q621" s="255"/>
      <c r="R621" s="255"/>
      <c r="S621" s="255"/>
      <c r="T621" s="256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7" t="s">
        <v>150</v>
      </c>
      <c r="AU621" s="257" t="s">
        <v>91</v>
      </c>
      <c r="AV621" s="14" t="s">
        <v>91</v>
      </c>
      <c r="AW621" s="14" t="s">
        <v>36</v>
      </c>
      <c r="AX621" s="14" t="s">
        <v>81</v>
      </c>
      <c r="AY621" s="257" t="s">
        <v>139</v>
      </c>
    </row>
    <row r="622" s="16" customFormat="1">
      <c r="A622" s="16"/>
      <c r="B622" s="269"/>
      <c r="C622" s="270"/>
      <c r="D622" s="232" t="s">
        <v>150</v>
      </c>
      <c r="E622" s="271" t="s">
        <v>1</v>
      </c>
      <c r="F622" s="272" t="s">
        <v>172</v>
      </c>
      <c r="G622" s="270"/>
      <c r="H622" s="273">
        <v>1</v>
      </c>
      <c r="I622" s="274"/>
      <c r="J622" s="270"/>
      <c r="K622" s="270"/>
      <c r="L622" s="275"/>
      <c r="M622" s="276"/>
      <c r="N622" s="277"/>
      <c r="O622" s="277"/>
      <c r="P622" s="277"/>
      <c r="Q622" s="277"/>
      <c r="R622" s="277"/>
      <c r="S622" s="277"/>
      <c r="T622" s="278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T622" s="279" t="s">
        <v>150</v>
      </c>
      <c r="AU622" s="279" t="s">
        <v>91</v>
      </c>
      <c r="AV622" s="16" t="s">
        <v>146</v>
      </c>
      <c r="AW622" s="16" t="s">
        <v>36</v>
      </c>
      <c r="AX622" s="16" t="s">
        <v>89</v>
      </c>
      <c r="AY622" s="279" t="s">
        <v>139</v>
      </c>
    </row>
    <row r="623" s="2" customFormat="1" ht="24.15" customHeight="1">
      <c r="A623" s="39"/>
      <c r="B623" s="40"/>
      <c r="C623" s="219" t="s">
        <v>599</v>
      </c>
      <c r="D623" s="219" t="s">
        <v>141</v>
      </c>
      <c r="E623" s="220" t="s">
        <v>600</v>
      </c>
      <c r="F623" s="221" t="s">
        <v>601</v>
      </c>
      <c r="G623" s="222" t="s">
        <v>546</v>
      </c>
      <c r="H623" s="223">
        <v>2</v>
      </c>
      <c r="I623" s="224"/>
      <c r="J623" s="225">
        <f>ROUND(I623*H623,2)</f>
        <v>0</v>
      </c>
      <c r="K623" s="221" t="s">
        <v>145</v>
      </c>
      <c r="L623" s="45"/>
      <c r="M623" s="226" t="s">
        <v>1</v>
      </c>
      <c r="N623" s="227" t="s">
        <v>46</v>
      </c>
      <c r="O623" s="92"/>
      <c r="P623" s="228">
        <f>O623*H623</f>
        <v>0</v>
      </c>
      <c r="Q623" s="228">
        <v>0.47094000000000003</v>
      </c>
      <c r="R623" s="228">
        <f>Q623*H623</f>
        <v>0.94188000000000005</v>
      </c>
      <c r="S623" s="228">
        <v>0</v>
      </c>
      <c r="T623" s="229">
        <f>S623*H623</f>
        <v>0</v>
      </c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R623" s="230" t="s">
        <v>146</v>
      </c>
      <c r="AT623" s="230" t="s">
        <v>141</v>
      </c>
      <c r="AU623" s="230" t="s">
        <v>91</v>
      </c>
      <c r="AY623" s="18" t="s">
        <v>139</v>
      </c>
      <c r="BE623" s="231">
        <f>IF(N623="základní",J623,0)</f>
        <v>0</v>
      </c>
      <c r="BF623" s="231">
        <f>IF(N623="snížená",J623,0)</f>
        <v>0</v>
      </c>
      <c r="BG623" s="231">
        <f>IF(N623="zákl. přenesená",J623,0)</f>
        <v>0</v>
      </c>
      <c r="BH623" s="231">
        <f>IF(N623="sníž. přenesená",J623,0)</f>
        <v>0</v>
      </c>
      <c r="BI623" s="231">
        <f>IF(N623="nulová",J623,0)</f>
        <v>0</v>
      </c>
      <c r="BJ623" s="18" t="s">
        <v>89</v>
      </c>
      <c r="BK623" s="231">
        <f>ROUND(I623*H623,2)</f>
        <v>0</v>
      </c>
      <c r="BL623" s="18" t="s">
        <v>146</v>
      </c>
      <c r="BM623" s="230" t="s">
        <v>602</v>
      </c>
    </row>
    <row r="624" s="14" customFormat="1">
      <c r="A624" s="14"/>
      <c r="B624" s="247"/>
      <c r="C624" s="248"/>
      <c r="D624" s="232" t="s">
        <v>150</v>
      </c>
      <c r="E624" s="249" t="s">
        <v>1</v>
      </c>
      <c r="F624" s="250" t="s">
        <v>603</v>
      </c>
      <c r="G624" s="248"/>
      <c r="H624" s="251">
        <v>2</v>
      </c>
      <c r="I624" s="252"/>
      <c r="J624" s="248"/>
      <c r="K624" s="248"/>
      <c r="L624" s="253"/>
      <c r="M624" s="254"/>
      <c r="N624" s="255"/>
      <c r="O624" s="255"/>
      <c r="P624" s="255"/>
      <c r="Q624" s="255"/>
      <c r="R624" s="255"/>
      <c r="S624" s="255"/>
      <c r="T624" s="256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57" t="s">
        <v>150</v>
      </c>
      <c r="AU624" s="257" t="s">
        <v>91</v>
      </c>
      <c r="AV624" s="14" t="s">
        <v>91</v>
      </c>
      <c r="AW624" s="14" t="s">
        <v>36</v>
      </c>
      <c r="AX624" s="14" t="s">
        <v>81</v>
      </c>
      <c r="AY624" s="257" t="s">
        <v>139</v>
      </c>
    </row>
    <row r="625" s="16" customFormat="1">
      <c r="A625" s="16"/>
      <c r="B625" s="269"/>
      <c r="C625" s="270"/>
      <c r="D625" s="232" t="s">
        <v>150</v>
      </c>
      <c r="E625" s="271" t="s">
        <v>1</v>
      </c>
      <c r="F625" s="272" t="s">
        <v>172</v>
      </c>
      <c r="G625" s="270"/>
      <c r="H625" s="273">
        <v>2</v>
      </c>
      <c r="I625" s="274"/>
      <c r="J625" s="270"/>
      <c r="K625" s="270"/>
      <c r="L625" s="275"/>
      <c r="M625" s="276"/>
      <c r="N625" s="277"/>
      <c r="O625" s="277"/>
      <c r="P625" s="277"/>
      <c r="Q625" s="277"/>
      <c r="R625" s="277"/>
      <c r="S625" s="277"/>
      <c r="T625" s="278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T625" s="279" t="s">
        <v>150</v>
      </c>
      <c r="AU625" s="279" t="s">
        <v>91</v>
      </c>
      <c r="AV625" s="16" t="s">
        <v>146</v>
      </c>
      <c r="AW625" s="16" t="s">
        <v>36</v>
      </c>
      <c r="AX625" s="16" t="s">
        <v>89</v>
      </c>
      <c r="AY625" s="279" t="s">
        <v>139</v>
      </c>
    </row>
    <row r="626" s="2" customFormat="1" ht="24.15" customHeight="1">
      <c r="A626" s="39"/>
      <c r="B626" s="40"/>
      <c r="C626" s="219" t="s">
        <v>604</v>
      </c>
      <c r="D626" s="219" t="s">
        <v>141</v>
      </c>
      <c r="E626" s="220" t="s">
        <v>605</v>
      </c>
      <c r="F626" s="221" t="s">
        <v>606</v>
      </c>
      <c r="G626" s="222" t="s">
        <v>167</v>
      </c>
      <c r="H626" s="223">
        <v>41</v>
      </c>
      <c r="I626" s="224"/>
      <c r="J626" s="225">
        <f>ROUND(I626*H626,2)</f>
        <v>0</v>
      </c>
      <c r="K626" s="221" t="s">
        <v>145</v>
      </c>
      <c r="L626" s="45"/>
      <c r="M626" s="226" t="s">
        <v>1</v>
      </c>
      <c r="N626" s="227" t="s">
        <v>46</v>
      </c>
      <c r="O626" s="92"/>
      <c r="P626" s="228">
        <f>O626*H626</f>
        <v>0</v>
      </c>
      <c r="Q626" s="228">
        <v>0</v>
      </c>
      <c r="R626" s="228">
        <f>Q626*H626</f>
        <v>0</v>
      </c>
      <c r="S626" s="228">
        <v>0</v>
      </c>
      <c r="T626" s="229">
        <f>S626*H626</f>
        <v>0</v>
      </c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R626" s="230" t="s">
        <v>146</v>
      </c>
      <c r="AT626" s="230" t="s">
        <v>141</v>
      </c>
      <c r="AU626" s="230" t="s">
        <v>91</v>
      </c>
      <c r="AY626" s="18" t="s">
        <v>139</v>
      </c>
      <c r="BE626" s="231">
        <f>IF(N626="základní",J626,0)</f>
        <v>0</v>
      </c>
      <c r="BF626" s="231">
        <f>IF(N626="snížená",J626,0)</f>
        <v>0</v>
      </c>
      <c r="BG626" s="231">
        <f>IF(N626="zákl. přenesená",J626,0)</f>
        <v>0</v>
      </c>
      <c r="BH626" s="231">
        <f>IF(N626="sníž. přenesená",J626,0)</f>
        <v>0</v>
      </c>
      <c r="BI626" s="231">
        <f>IF(N626="nulová",J626,0)</f>
        <v>0</v>
      </c>
      <c r="BJ626" s="18" t="s">
        <v>89</v>
      </c>
      <c r="BK626" s="231">
        <f>ROUND(I626*H626,2)</f>
        <v>0</v>
      </c>
      <c r="BL626" s="18" t="s">
        <v>146</v>
      </c>
      <c r="BM626" s="230" t="s">
        <v>607</v>
      </c>
    </row>
    <row r="627" s="14" customFormat="1">
      <c r="A627" s="14"/>
      <c r="B627" s="247"/>
      <c r="C627" s="248"/>
      <c r="D627" s="232" t="s">
        <v>150</v>
      </c>
      <c r="E627" s="249" t="s">
        <v>1</v>
      </c>
      <c r="F627" s="250" t="s">
        <v>608</v>
      </c>
      <c r="G627" s="248"/>
      <c r="H627" s="251">
        <v>41</v>
      </c>
      <c r="I627" s="252"/>
      <c r="J627" s="248"/>
      <c r="K627" s="248"/>
      <c r="L627" s="253"/>
      <c r="M627" s="254"/>
      <c r="N627" s="255"/>
      <c r="O627" s="255"/>
      <c r="P627" s="255"/>
      <c r="Q627" s="255"/>
      <c r="R627" s="255"/>
      <c r="S627" s="255"/>
      <c r="T627" s="256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57" t="s">
        <v>150</v>
      </c>
      <c r="AU627" s="257" t="s">
        <v>91</v>
      </c>
      <c r="AV627" s="14" t="s">
        <v>91</v>
      </c>
      <c r="AW627" s="14" t="s">
        <v>36</v>
      </c>
      <c r="AX627" s="14" t="s">
        <v>81</v>
      </c>
      <c r="AY627" s="257" t="s">
        <v>139</v>
      </c>
    </row>
    <row r="628" s="16" customFormat="1">
      <c r="A628" s="16"/>
      <c r="B628" s="269"/>
      <c r="C628" s="270"/>
      <c r="D628" s="232" t="s">
        <v>150</v>
      </c>
      <c r="E628" s="271" t="s">
        <v>1</v>
      </c>
      <c r="F628" s="272" t="s">
        <v>172</v>
      </c>
      <c r="G628" s="270"/>
      <c r="H628" s="273">
        <v>41</v>
      </c>
      <c r="I628" s="274"/>
      <c r="J628" s="270"/>
      <c r="K628" s="270"/>
      <c r="L628" s="275"/>
      <c r="M628" s="276"/>
      <c r="N628" s="277"/>
      <c r="O628" s="277"/>
      <c r="P628" s="277"/>
      <c r="Q628" s="277"/>
      <c r="R628" s="277"/>
      <c r="S628" s="277"/>
      <c r="T628" s="278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T628" s="279" t="s">
        <v>150</v>
      </c>
      <c r="AU628" s="279" t="s">
        <v>91</v>
      </c>
      <c r="AV628" s="16" t="s">
        <v>146</v>
      </c>
      <c r="AW628" s="16" t="s">
        <v>36</v>
      </c>
      <c r="AX628" s="16" t="s">
        <v>89</v>
      </c>
      <c r="AY628" s="279" t="s">
        <v>139</v>
      </c>
    </row>
    <row r="629" s="2" customFormat="1" ht="21.75" customHeight="1">
      <c r="A629" s="39"/>
      <c r="B629" s="40"/>
      <c r="C629" s="219" t="s">
        <v>609</v>
      </c>
      <c r="D629" s="219" t="s">
        <v>141</v>
      </c>
      <c r="E629" s="220" t="s">
        <v>610</v>
      </c>
      <c r="F629" s="221" t="s">
        <v>611</v>
      </c>
      <c r="G629" s="222" t="s">
        <v>167</v>
      </c>
      <c r="H629" s="223">
        <v>83.170000000000002</v>
      </c>
      <c r="I629" s="224"/>
      <c r="J629" s="225">
        <f>ROUND(I629*H629,2)</f>
        <v>0</v>
      </c>
      <c r="K629" s="221" t="s">
        <v>145</v>
      </c>
      <c r="L629" s="45"/>
      <c r="M629" s="226" t="s">
        <v>1</v>
      </c>
      <c r="N629" s="227" t="s">
        <v>46</v>
      </c>
      <c r="O629" s="92"/>
      <c r="P629" s="228">
        <f>O629*H629</f>
        <v>0</v>
      </c>
      <c r="Q629" s="228">
        <v>0</v>
      </c>
      <c r="R629" s="228">
        <f>Q629*H629</f>
        <v>0</v>
      </c>
      <c r="S629" s="228">
        <v>0</v>
      </c>
      <c r="T629" s="229">
        <f>S629*H629</f>
        <v>0</v>
      </c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R629" s="230" t="s">
        <v>146</v>
      </c>
      <c r="AT629" s="230" t="s">
        <v>141</v>
      </c>
      <c r="AU629" s="230" t="s">
        <v>91</v>
      </c>
      <c r="AY629" s="18" t="s">
        <v>139</v>
      </c>
      <c r="BE629" s="231">
        <f>IF(N629="základní",J629,0)</f>
        <v>0</v>
      </c>
      <c r="BF629" s="231">
        <f>IF(N629="snížená",J629,0)</f>
        <v>0</v>
      </c>
      <c r="BG629" s="231">
        <f>IF(N629="zákl. přenesená",J629,0)</f>
        <v>0</v>
      </c>
      <c r="BH629" s="231">
        <f>IF(N629="sníž. přenesená",J629,0)</f>
        <v>0</v>
      </c>
      <c r="BI629" s="231">
        <f>IF(N629="nulová",J629,0)</f>
        <v>0</v>
      </c>
      <c r="BJ629" s="18" t="s">
        <v>89</v>
      </c>
      <c r="BK629" s="231">
        <f>ROUND(I629*H629,2)</f>
        <v>0</v>
      </c>
      <c r="BL629" s="18" t="s">
        <v>146</v>
      </c>
      <c r="BM629" s="230" t="s">
        <v>612</v>
      </c>
    </row>
    <row r="630" s="14" customFormat="1">
      <c r="A630" s="14"/>
      <c r="B630" s="247"/>
      <c r="C630" s="248"/>
      <c r="D630" s="232" t="s">
        <v>150</v>
      </c>
      <c r="E630" s="249" t="s">
        <v>1</v>
      </c>
      <c r="F630" s="250" t="s">
        <v>613</v>
      </c>
      <c r="G630" s="248"/>
      <c r="H630" s="251">
        <v>83.170000000000002</v>
      </c>
      <c r="I630" s="252"/>
      <c r="J630" s="248"/>
      <c r="K630" s="248"/>
      <c r="L630" s="253"/>
      <c r="M630" s="254"/>
      <c r="N630" s="255"/>
      <c r="O630" s="255"/>
      <c r="P630" s="255"/>
      <c r="Q630" s="255"/>
      <c r="R630" s="255"/>
      <c r="S630" s="255"/>
      <c r="T630" s="256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57" t="s">
        <v>150</v>
      </c>
      <c r="AU630" s="257" t="s">
        <v>91</v>
      </c>
      <c r="AV630" s="14" t="s">
        <v>91</v>
      </c>
      <c r="AW630" s="14" t="s">
        <v>36</v>
      </c>
      <c r="AX630" s="14" t="s">
        <v>81</v>
      </c>
      <c r="AY630" s="257" t="s">
        <v>139</v>
      </c>
    </row>
    <row r="631" s="16" customFormat="1">
      <c r="A631" s="16"/>
      <c r="B631" s="269"/>
      <c r="C631" s="270"/>
      <c r="D631" s="232" t="s">
        <v>150</v>
      </c>
      <c r="E631" s="271" t="s">
        <v>1</v>
      </c>
      <c r="F631" s="272" t="s">
        <v>172</v>
      </c>
      <c r="G631" s="270"/>
      <c r="H631" s="273">
        <v>83.170000000000002</v>
      </c>
      <c r="I631" s="274"/>
      <c r="J631" s="270"/>
      <c r="K631" s="270"/>
      <c r="L631" s="275"/>
      <c r="M631" s="276"/>
      <c r="N631" s="277"/>
      <c r="O631" s="277"/>
      <c r="P631" s="277"/>
      <c r="Q631" s="277"/>
      <c r="R631" s="277"/>
      <c r="S631" s="277"/>
      <c r="T631" s="278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T631" s="279" t="s">
        <v>150</v>
      </c>
      <c r="AU631" s="279" t="s">
        <v>91</v>
      </c>
      <c r="AV631" s="16" t="s">
        <v>146</v>
      </c>
      <c r="AW631" s="16" t="s">
        <v>36</v>
      </c>
      <c r="AX631" s="16" t="s">
        <v>89</v>
      </c>
      <c r="AY631" s="279" t="s">
        <v>139</v>
      </c>
    </row>
    <row r="632" s="2" customFormat="1" ht="24.15" customHeight="1">
      <c r="A632" s="39"/>
      <c r="B632" s="40"/>
      <c r="C632" s="219" t="s">
        <v>614</v>
      </c>
      <c r="D632" s="219" t="s">
        <v>141</v>
      </c>
      <c r="E632" s="220" t="s">
        <v>615</v>
      </c>
      <c r="F632" s="221" t="s">
        <v>616</v>
      </c>
      <c r="G632" s="222" t="s">
        <v>546</v>
      </c>
      <c r="H632" s="223">
        <v>2</v>
      </c>
      <c r="I632" s="224"/>
      <c r="J632" s="225">
        <f>ROUND(I632*H632,2)</f>
        <v>0</v>
      </c>
      <c r="K632" s="221" t="s">
        <v>1</v>
      </c>
      <c r="L632" s="45"/>
      <c r="M632" s="226" t="s">
        <v>1</v>
      </c>
      <c r="N632" s="227" t="s">
        <v>46</v>
      </c>
      <c r="O632" s="92"/>
      <c r="P632" s="228">
        <f>O632*H632</f>
        <v>0</v>
      </c>
      <c r="Q632" s="228">
        <v>4.4194800000000001</v>
      </c>
      <c r="R632" s="228">
        <f>Q632*H632</f>
        <v>8.8389600000000002</v>
      </c>
      <c r="S632" s="228">
        <v>0</v>
      </c>
      <c r="T632" s="229">
        <f>S632*H632</f>
        <v>0</v>
      </c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R632" s="230" t="s">
        <v>146</v>
      </c>
      <c r="AT632" s="230" t="s">
        <v>141</v>
      </c>
      <c r="AU632" s="230" t="s">
        <v>91</v>
      </c>
      <c r="AY632" s="18" t="s">
        <v>139</v>
      </c>
      <c r="BE632" s="231">
        <f>IF(N632="základní",J632,0)</f>
        <v>0</v>
      </c>
      <c r="BF632" s="231">
        <f>IF(N632="snížená",J632,0)</f>
        <v>0</v>
      </c>
      <c r="BG632" s="231">
        <f>IF(N632="zákl. přenesená",J632,0)</f>
        <v>0</v>
      </c>
      <c r="BH632" s="231">
        <f>IF(N632="sníž. přenesená",J632,0)</f>
        <v>0</v>
      </c>
      <c r="BI632" s="231">
        <f>IF(N632="nulová",J632,0)</f>
        <v>0</v>
      </c>
      <c r="BJ632" s="18" t="s">
        <v>89</v>
      </c>
      <c r="BK632" s="231">
        <f>ROUND(I632*H632,2)</f>
        <v>0</v>
      </c>
      <c r="BL632" s="18" t="s">
        <v>146</v>
      </c>
      <c r="BM632" s="230" t="s">
        <v>617</v>
      </c>
    </row>
    <row r="633" s="2" customFormat="1">
      <c r="A633" s="39"/>
      <c r="B633" s="40"/>
      <c r="C633" s="41"/>
      <c r="D633" s="232" t="s">
        <v>148</v>
      </c>
      <c r="E633" s="41"/>
      <c r="F633" s="233" t="s">
        <v>618</v>
      </c>
      <c r="G633" s="41"/>
      <c r="H633" s="41"/>
      <c r="I633" s="234"/>
      <c r="J633" s="41"/>
      <c r="K633" s="41"/>
      <c r="L633" s="45"/>
      <c r="M633" s="235"/>
      <c r="N633" s="236"/>
      <c r="O633" s="92"/>
      <c r="P633" s="92"/>
      <c r="Q633" s="92"/>
      <c r="R633" s="92"/>
      <c r="S633" s="92"/>
      <c r="T633" s="93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T633" s="18" t="s">
        <v>148</v>
      </c>
      <c r="AU633" s="18" t="s">
        <v>91</v>
      </c>
    </row>
    <row r="634" s="13" customFormat="1">
      <c r="A634" s="13"/>
      <c r="B634" s="237"/>
      <c r="C634" s="238"/>
      <c r="D634" s="232" t="s">
        <v>150</v>
      </c>
      <c r="E634" s="239" t="s">
        <v>1</v>
      </c>
      <c r="F634" s="240" t="s">
        <v>169</v>
      </c>
      <c r="G634" s="238"/>
      <c r="H634" s="239" t="s">
        <v>1</v>
      </c>
      <c r="I634" s="241"/>
      <c r="J634" s="238"/>
      <c r="K634" s="238"/>
      <c r="L634" s="242"/>
      <c r="M634" s="243"/>
      <c r="N634" s="244"/>
      <c r="O634" s="244"/>
      <c r="P634" s="244"/>
      <c r="Q634" s="244"/>
      <c r="R634" s="244"/>
      <c r="S634" s="244"/>
      <c r="T634" s="245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46" t="s">
        <v>150</v>
      </c>
      <c r="AU634" s="246" t="s">
        <v>91</v>
      </c>
      <c r="AV634" s="13" t="s">
        <v>89</v>
      </c>
      <c r="AW634" s="13" t="s">
        <v>36</v>
      </c>
      <c r="AX634" s="13" t="s">
        <v>81</v>
      </c>
      <c r="AY634" s="246" t="s">
        <v>139</v>
      </c>
    </row>
    <row r="635" s="14" customFormat="1">
      <c r="A635" s="14"/>
      <c r="B635" s="247"/>
      <c r="C635" s="248"/>
      <c r="D635" s="232" t="s">
        <v>150</v>
      </c>
      <c r="E635" s="249" t="s">
        <v>1</v>
      </c>
      <c r="F635" s="250" t="s">
        <v>619</v>
      </c>
      <c r="G635" s="248"/>
      <c r="H635" s="251">
        <v>2</v>
      </c>
      <c r="I635" s="252"/>
      <c r="J635" s="248"/>
      <c r="K635" s="248"/>
      <c r="L635" s="253"/>
      <c r="M635" s="254"/>
      <c r="N635" s="255"/>
      <c r="O635" s="255"/>
      <c r="P635" s="255"/>
      <c r="Q635" s="255"/>
      <c r="R635" s="255"/>
      <c r="S635" s="255"/>
      <c r="T635" s="256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57" t="s">
        <v>150</v>
      </c>
      <c r="AU635" s="257" t="s">
        <v>91</v>
      </c>
      <c r="AV635" s="14" t="s">
        <v>91</v>
      </c>
      <c r="AW635" s="14" t="s">
        <v>36</v>
      </c>
      <c r="AX635" s="14" t="s">
        <v>81</v>
      </c>
      <c r="AY635" s="257" t="s">
        <v>139</v>
      </c>
    </row>
    <row r="636" s="16" customFormat="1">
      <c r="A636" s="16"/>
      <c r="B636" s="269"/>
      <c r="C636" s="270"/>
      <c r="D636" s="232" t="s">
        <v>150</v>
      </c>
      <c r="E636" s="271" t="s">
        <v>1</v>
      </c>
      <c r="F636" s="272" t="s">
        <v>172</v>
      </c>
      <c r="G636" s="270"/>
      <c r="H636" s="273">
        <v>2</v>
      </c>
      <c r="I636" s="274"/>
      <c r="J636" s="270"/>
      <c r="K636" s="270"/>
      <c r="L636" s="275"/>
      <c r="M636" s="276"/>
      <c r="N636" s="277"/>
      <c r="O636" s="277"/>
      <c r="P636" s="277"/>
      <c r="Q636" s="277"/>
      <c r="R636" s="277"/>
      <c r="S636" s="277"/>
      <c r="T636" s="278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T636" s="279" t="s">
        <v>150</v>
      </c>
      <c r="AU636" s="279" t="s">
        <v>91</v>
      </c>
      <c r="AV636" s="16" t="s">
        <v>146</v>
      </c>
      <c r="AW636" s="16" t="s">
        <v>36</v>
      </c>
      <c r="AX636" s="16" t="s">
        <v>89</v>
      </c>
      <c r="AY636" s="279" t="s">
        <v>139</v>
      </c>
    </row>
    <row r="637" s="2" customFormat="1" ht="24.15" customHeight="1">
      <c r="A637" s="39"/>
      <c r="B637" s="40"/>
      <c r="C637" s="219" t="s">
        <v>620</v>
      </c>
      <c r="D637" s="219" t="s">
        <v>141</v>
      </c>
      <c r="E637" s="220" t="s">
        <v>621</v>
      </c>
      <c r="F637" s="221" t="s">
        <v>622</v>
      </c>
      <c r="G637" s="222" t="s">
        <v>546</v>
      </c>
      <c r="H637" s="223">
        <v>1</v>
      </c>
      <c r="I637" s="224"/>
      <c r="J637" s="225">
        <f>ROUND(I637*H637,2)</f>
        <v>0</v>
      </c>
      <c r="K637" s="221" t="s">
        <v>1</v>
      </c>
      <c r="L637" s="45"/>
      <c r="M637" s="226" t="s">
        <v>1</v>
      </c>
      <c r="N637" s="227" t="s">
        <v>46</v>
      </c>
      <c r="O637" s="92"/>
      <c r="P637" s="228">
        <f>O637*H637</f>
        <v>0</v>
      </c>
      <c r="Q637" s="228">
        <v>5.3752399999999998</v>
      </c>
      <c r="R637" s="228">
        <f>Q637*H637</f>
        <v>5.3752399999999998</v>
      </c>
      <c r="S637" s="228">
        <v>0</v>
      </c>
      <c r="T637" s="229">
        <f>S637*H637</f>
        <v>0</v>
      </c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R637" s="230" t="s">
        <v>146</v>
      </c>
      <c r="AT637" s="230" t="s">
        <v>141</v>
      </c>
      <c r="AU637" s="230" t="s">
        <v>91</v>
      </c>
      <c r="AY637" s="18" t="s">
        <v>139</v>
      </c>
      <c r="BE637" s="231">
        <f>IF(N637="základní",J637,0)</f>
        <v>0</v>
      </c>
      <c r="BF637" s="231">
        <f>IF(N637="snížená",J637,0)</f>
        <v>0</v>
      </c>
      <c r="BG637" s="231">
        <f>IF(N637="zákl. přenesená",J637,0)</f>
        <v>0</v>
      </c>
      <c r="BH637" s="231">
        <f>IF(N637="sníž. přenesená",J637,0)</f>
        <v>0</v>
      </c>
      <c r="BI637" s="231">
        <f>IF(N637="nulová",J637,0)</f>
        <v>0</v>
      </c>
      <c r="BJ637" s="18" t="s">
        <v>89</v>
      </c>
      <c r="BK637" s="231">
        <f>ROUND(I637*H637,2)</f>
        <v>0</v>
      </c>
      <c r="BL637" s="18" t="s">
        <v>146</v>
      </c>
      <c r="BM637" s="230" t="s">
        <v>623</v>
      </c>
    </row>
    <row r="638" s="2" customFormat="1">
      <c r="A638" s="39"/>
      <c r="B638" s="40"/>
      <c r="C638" s="41"/>
      <c r="D638" s="232" t="s">
        <v>148</v>
      </c>
      <c r="E638" s="41"/>
      <c r="F638" s="233" t="s">
        <v>618</v>
      </c>
      <c r="G638" s="41"/>
      <c r="H638" s="41"/>
      <c r="I638" s="234"/>
      <c r="J638" s="41"/>
      <c r="K638" s="41"/>
      <c r="L638" s="45"/>
      <c r="M638" s="235"/>
      <c r="N638" s="236"/>
      <c r="O638" s="92"/>
      <c r="P638" s="92"/>
      <c r="Q638" s="92"/>
      <c r="R638" s="92"/>
      <c r="S638" s="92"/>
      <c r="T638" s="93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T638" s="18" t="s">
        <v>148</v>
      </c>
      <c r="AU638" s="18" t="s">
        <v>91</v>
      </c>
    </row>
    <row r="639" s="13" customFormat="1">
      <c r="A639" s="13"/>
      <c r="B639" s="237"/>
      <c r="C639" s="238"/>
      <c r="D639" s="232" t="s">
        <v>150</v>
      </c>
      <c r="E639" s="239" t="s">
        <v>1</v>
      </c>
      <c r="F639" s="240" t="s">
        <v>169</v>
      </c>
      <c r="G639" s="238"/>
      <c r="H639" s="239" t="s">
        <v>1</v>
      </c>
      <c r="I639" s="241"/>
      <c r="J639" s="238"/>
      <c r="K639" s="238"/>
      <c r="L639" s="242"/>
      <c r="M639" s="243"/>
      <c r="N639" s="244"/>
      <c r="O639" s="244"/>
      <c r="P639" s="244"/>
      <c r="Q639" s="244"/>
      <c r="R639" s="244"/>
      <c r="S639" s="244"/>
      <c r="T639" s="245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6" t="s">
        <v>150</v>
      </c>
      <c r="AU639" s="246" t="s">
        <v>91</v>
      </c>
      <c r="AV639" s="13" t="s">
        <v>89</v>
      </c>
      <c r="AW639" s="13" t="s">
        <v>36</v>
      </c>
      <c r="AX639" s="13" t="s">
        <v>81</v>
      </c>
      <c r="AY639" s="246" t="s">
        <v>139</v>
      </c>
    </row>
    <row r="640" s="14" customFormat="1">
      <c r="A640" s="14"/>
      <c r="B640" s="247"/>
      <c r="C640" s="248"/>
      <c r="D640" s="232" t="s">
        <v>150</v>
      </c>
      <c r="E640" s="249" t="s">
        <v>1</v>
      </c>
      <c r="F640" s="250" t="s">
        <v>624</v>
      </c>
      <c r="G640" s="248"/>
      <c r="H640" s="251">
        <v>1</v>
      </c>
      <c r="I640" s="252"/>
      <c r="J640" s="248"/>
      <c r="K640" s="248"/>
      <c r="L640" s="253"/>
      <c r="M640" s="254"/>
      <c r="N640" s="255"/>
      <c r="O640" s="255"/>
      <c r="P640" s="255"/>
      <c r="Q640" s="255"/>
      <c r="R640" s="255"/>
      <c r="S640" s="255"/>
      <c r="T640" s="256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57" t="s">
        <v>150</v>
      </c>
      <c r="AU640" s="257" t="s">
        <v>91</v>
      </c>
      <c r="AV640" s="14" t="s">
        <v>91</v>
      </c>
      <c r="AW640" s="14" t="s">
        <v>36</v>
      </c>
      <c r="AX640" s="14" t="s">
        <v>81</v>
      </c>
      <c r="AY640" s="257" t="s">
        <v>139</v>
      </c>
    </row>
    <row r="641" s="16" customFormat="1">
      <c r="A641" s="16"/>
      <c r="B641" s="269"/>
      <c r="C641" s="270"/>
      <c r="D641" s="232" t="s">
        <v>150</v>
      </c>
      <c r="E641" s="271" t="s">
        <v>1</v>
      </c>
      <c r="F641" s="272" t="s">
        <v>172</v>
      </c>
      <c r="G641" s="270"/>
      <c r="H641" s="273">
        <v>1</v>
      </c>
      <c r="I641" s="274"/>
      <c r="J641" s="270"/>
      <c r="K641" s="270"/>
      <c r="L641" s="275"/>
      <c r="M641" s="276"/>
      <c r="N641" s="277"/>
      <c r="O641" s="277"/>
      <c r="P641" s="277"/>
      <c r="Q641" s="277"/>
      <c r="R641" s="277"/>
      <c r="S641" s="277"/>
      <c r="T641" s="278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T641" s="279" t="s">
        <v>150</v>
      </c>
      <c r="AU641" s="279" t="s">
        <v>91</v>
      </c>
      <c r="AV641" s="16" t="s">
        <v>146</v>
      </c>
      <c r="AW641" s="16" t="s">
        <v>36</v>
      </c>
      <c r="AX641" s="16" t="s">
        <v>89</v>
      </c>
      <c r="AY641" s="279" t="s">
        <v>139</v>
      </c>
    </row>
    <row r="642" s="2" customFormat="1" ht="16.5" customHeight="1">
      <c r="A642" s="39"/>
      <c r="B642" s="40"/>
      <c r="C642" s="219" t="s">
        <v>625</v>
      </c>
      <c r="D642" s="219" t="s">
        <v>141</v>
      </c>
      <c r="E642" s="220" t="s">
        <v>626</v>
      </c>
      <c r="F642" s="221" t="s">
        <v>627</v>
      </c>
      <c r="G642" s="222" t="s">
        <v>546</v>
      </c>
      <c r="H642" s="223">
        <v>1</v>
      </c>
      <c r="I642" s="224"/>
      <c r="J642" s="225">
        <f>ROUND(I642*H642,2)</f>
        <v>0</v>
      </c>
      <c r="K642" s="221" t="s">
        <v>1</v>
      </c>
      <c r="L642" s="45"/>
      <c r="M642" s="226" t="s">
        <v>1</v>
      </c>
      <c r="N642" s="227" t="s">
        <v>46</v>
      </c>
      <c r="O642" s="92"/>
      <c r="P642" s="228">
        <f>O642*H642</f>
        <v>0</v>
      </c>
      <c r="Q642" s="228">
        <v>2.1158700000000001</v>
      </c>
      <c r="R642" s="228">
        <f>Q642*H642</f>
        <v>2.1158700000000001</v>
      </c>
      <c r="S642" s="228">
        <v>0</v>
      </c>
      <c r="T642" s="229">
        <f>S642*H642</f>
        <v>0</v>
      </c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R642" s="230" t="s">
        <v>146</v>
      </c>
      <c r="AT642" s="230" t="s">
        <v>141</v>
      </c>
      <c r="AU642" s="230" t="s">
        <v>91</v>
      </c>
      <c r="AY642" s="18" t="s">
        <v>139</v>
      </c>
      <c r="BE642" s="231">
        <f>IF(N642="základní",J642,0)</f>
        <v>0</v>
      </c>
      <c r="BF642" s="231">
        <f>IF(N642="snížená",J642,0)</f>
        <v>0</v>
      </c>
      <c r="BG642" s="231">
        <f>IF(N642="zákl. přenesená",J642,0)</f>
        <v>0</v>
      </c>
      <c r="BH642" s="231">
        <f>IF(N642="sníž. přenesená",J642,0)</f>
        <v>0</v>
      </c>
      <c r="BI642" s="231">
        <f>IF(N642="nulová",J642,0)</f>
        <v>0</v>
      </c>
      <c r="BJ642" s="18" t="s">
        <v>89</v>
      </c>
      <c r="BK642" s="231">
        <f>ROUND(I642*H642,2)</f>
        <v>0</v>
      </c>
      <c r="BL642" s="18" t="s">
        <v>146</v>
      </c>
      <c r="BM642" s="230" t="s">
        <v>628</v>
      </c>
    </row>
    <row r="643" s="13" customFormat="1">
      <c r="A643" s="13"/>
      <c r="B643" s="237"/>
      <c r="C643" s="238"/>
      <c r="D643" s="232" t="s">
        <v>150</v>
      </c>
      <c r="E643" s="239" t="s">
        <v>1</v>
      </c>
      <c r="F643" s="240" t="s">
        <v>169</v>
      </c>
      <c r="G643" s="238"/>
      <c r="H643" s="239" t="s">
        <v>1</v>
      </c>
      <c r="I643" s="241"/>
      <c r="J643" s="238"/>
      <c r="K643" s="238"/>
      <c r="L643" s="242"/>
      <c r="M643" s="243"/>
      <c r="N643" s="244"/>
      <c r="O643" s="244"/>
      <c r="P643" s="244"/>
      <c r="Q643" s="244"/>
      <c r="R643" s="244"/>
      <c r="S643" s="244"/>
      <c r="T643" s="245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246" t="s">
        <v>150</v>
      </c>
      <c r="AU643" s="246" t="s">
        <v>91</v>
      </c>
      <c r="AV643" s="13" t="s">
        <v>89</v>
      </c>
      <c r="AW643" s="13" t="s">
        <v>36</v>
      </c>
      <c r="AX643" s="13" t="s">
        <v>81</v>
      </c>
      <c r="AY643" s="246" t="s">
        <v>139</v>
      </c>
    </row>
    <row r="644" s="14" customFormat="1">
      <c r="A644" s="14"/>
      <c r="B644" s="247"/>
      <c r="C644" s="248"/>
      <c r="D644" s="232" t="s">
        <v>150</v>
      </c>
      <c r="E644" s="249" t="s">
        <v>1</v>
      </c>
      <c r="F644" s="250" t="s">
        <v>629</v>
      </c>
      <c r="G644" s="248"/>
      <c r="H644" s="251">
        <v>1</v>
      </c>
      <c r="I644" s="252"/>
      <c r="J644" s="248"/>
      <c r="K644" s="248"/>
      <c r="L644" s="253"/>
      <c r="M644" s="254"/>
      <c r="N644" s="255"/>
      <c r="O644" s="255"/>
      <c r="P644" s="255"/>
      <c r="Q644" s="255"/>
      <c r="R644" s="255"/>
      <c r="S644" s="255"/>
      <c r="T644" s="256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257" t="s">
        <v>150</v>
      </c>
      <c r="AU644" s="257" t="s">
        <v>91</v>
      </c>
      <c r="AV644" s="14" t="s">
        <v>91</v>
      </c>
      <c r="AW644" s="14" t="s">
        <v>36</v>
      </c>
      <c r="AX644" s="14" t="s">
        <v>81</v>
      </c>
      <c r="AY644" s="257" t="s">
        <v>139</v>
      </c>
    </row>
    <row r="645" s="16" customFormat="1">
      <c r="A645" s="16"/>
      <c r="B645" s="269"/>
      <c r="C645" s="270"/>
      <c r="D645" s="232" t="s">
        <v>150</v>
      </c>
      <c r="E645" s="271" t="s">
        <v>1</v>
      </c>
      <c r="F645" s="272" t="s">
        <v>172</v>
      </c>
      <c r="G645" s="270"/>
      <c r="H645" s="273">
        <v>1</v>
      </c>
      <c r="I645" s="274"/>
      <c r="J645" s="270"/>
      <c r="K645" s="270"/>
      <c r="L645" s="275"/>
      <c r="M645" s="276"/>
      <c r="N645" s="277"/>
      <c r="O645" s="277"/>
      <c r="P645" s="277"/>
      <c r="Q645" s="277"/>
      <c r="R645" s="277"/>
      <c r="S645" s="277"/>
      <c r="T645" s="278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T645" s="279" t="s">
        <v>150</v>
      </c>
      <c r="AU645" s="279" t="s">
        <v>91</v>
      </c>
      <c r="AV645" s="16" t="s">
        <v>146</v>
      </c>
      <c r="AW645" s="16" t="s">
        <v>36</v>
      </c>
      <c r="AX645" s="16" t="s">
        <v>89</v>
      </c>
      <c r="AY645" s="279" t="s">
        <v>139</v>
      </c>
    </row>
    <row r="646" s="2" customFormat="1" ht="37.8" customHeight="1">
      <c r="A646" s="39"/>
      <c r="B646" s="40"/>
      <c r="C646" s="219" t="s">
        <v>630</v>
      </c>
      <c r="D646" s="219" t="s">
        <v>141</v>
      </c>
      <c r="E646" s="220" t="s">
        <v>631</v>
      </c>
      <c r="F646" s="221" t="s">
        <v>632</v>
      </c>
      <c r="G646" s="222" t="s">
        <v>546</v>
      </c>
      <c r="H646" s="223">
        <v>4</v>
      </c>
      <c r="I646" s="224"/>
      <c r="J646" s="225">
        <f>ROUND(I646*H646,2)</f>
        <v>0</v>
      </c>
      <c r="K646" s="221" t="s">
        <v>145</v>
      </c>
      <c r="L646" s="45"/>
      <c r="M646" s="226" t="s">
        <v>1</v>
      </c>
      <c r="N646" s="227" t="s">
        <v>46</v>
      </c>
      <c r="O646" s="92"/>
      <c r="P646" s="228">
        <f>O646*H646</f>
        <v>0</v>
      </c>
      <c r="Q646" s="228">
        <v>0.089999999999999997</v>
      </c>
      <c r="R646" s="228">
        <f>Q646*H646</f>
        <v>0.35999999999999999</v>
      </c>
      <c r="S646" s="228">
        <v>0</v>
      </c>
      <c r="T646" s="229">
        <f>S646*H646</f>
        <v>0</v>
      </c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R646" s="230" t="s">
        <v>146</v>
      </c>
      <c r="AT646" s="230" t="s">
        <v>141</v>
      </c>
      <c r="AU646" s="230" t="s">
        <v>91</v>
      </c>
      <c r="AY646" s="18" t="s">
        <v>139</v>
      </c>
      <c r="BE646" s="231">
        <f>IF(N646="základní",J646,0)</f>
        <v>0</v>
      </c>
      <c r="BF646" s="231">
        <f>IF(N646="snížená",J646,0)</f>
        <v>0</v>
      </c>
      <c r="BG646" s="231">
        <f>IF(N646="zákl. přenesená",J646,0)</f>
        <v>0</v>
      </c>
      <c r="BH646" s="231">
        <f>IF(N646="sníž. přenesená",J646,0)</f>
        <v>0</v>
      </c>
      <c r="BI646" s="231">
        <f>IF(N646="nulová",J646,0)</f>
        <v>0</v>
      </c>
      <c r="BJ646" s="18" t="s">
        <v>89</v>
      </c>
      <c r="BK646" s="231">
        <f>ROUND(I646*H646,2)</f>
        <v>0</v>
      </c>
      <c r="BL646" s="18" t="s">
        <v>146</v>
      </c>
      <c r="BM646" s="230" t="s">
        <v>633</v>
      </c>
    </row>
    <row r="647" s="2" customFormat="1">
      <c r="A647" s="39"/>
      <c r="B647" s="40"/>
      <c r="C647" s="41"/>
      <c r="D647" s="232" t="s">
        <v>148</v>
      </c>
      <c r="E647" s="41"/>
      <c r="F647" s="233" t="s">
        <v>634</v>
      </c>
      <c r="G647" s="41"/>
      <c r="H647" s="41"/>
      <c r="I647" s="234"/>
      <c r="J647" s="41"/>
      <c r="K647" s="41"/>
      <c r="L647" s="45"/>
      <c r="M647" s="235"/>
      <c r="N647" s="236"/>
      <c r="O647" s="92"/>
      <c r="P647" s="92"/>
      <c r="Q647" s="92"/>
      <c r="R647" s="92"/>
      <c r="S647" s="92"/>
      <c r="T647" s="93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T647" s="18" t="s">
        <v>148</v>
      </c>
      <c r="AU647" s="18" t="s">
        <v>91</v>
      </c>
    </row>
    <row r="648" s="13" customFormat="1">
      <c r="A648" s="13"/>
      <c r="B648" s="237"/>
      <c r="C648" s="238"/>
      <c r="D648" s="232" t="s">
        <v>150</v>
      </c>
      <c r="E648" s="239" t="s">
        <v>1</v>
      </c>
      <c r="F648" s="240" t="s">
        <v>635</v>
      </c>
      <c r="G648" s="238"/>
      <c r="H648" s="239" t="s">
        <v>1</v>
      </c>
      <c r="I648" s="241"/>
      <c r="J648" s="238"/>
      <c r="K648" s="238"/>
      <c r="L648" s="242"/>
      <c r="M648" s="243"/>
      <c r="N648" s="244"/>
      <c r="O648" s="244"/>
      <c r="P648" s="244"/>
      <c r="Q648" s="244"/>
      <c r="R648" s="244"/>
      <c r="S648" s="244"/>
      <c r="T648" s="245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46" t="s">
        <v>150</v>
      </c>
      <c r="AU648" s="246" t="s">
        <v>91</v>
      </c>
      <c r="AV648" s="13" t="s">
        <v>89</v>
      </c>
      <c r="AW648" s="13" t="s">
        <v>36</v>
      </c>
      <c r="AX648" s="13" t="s">
        <v>81</v>
      </c>
      <c r="AY648" s="246" t="s">
        <v>139</v>
      </c>
    </row>
    <row r="649" s="13" customFormat="1">
      <c r="A649" s="13"/>
      <c r="B649" s="237"/>
      <c r="C649" s="238"/>
      <c r="D649" s="232" t="s">
        <v>150</v>
      </c>
      <c r="E649" s="239" t="s">
        <v>1</v>
      </c>
      <c r="F649" s="240" t="s">
        <v>169</v>
      </c>
      <c r="G649" s="238"/>
      <c r="H649" s="239" t="s">
        <v>1</v>
      </c>
      <c r="I649" s="241"/>
      <c r="J649" s="238"/>
      <c r="K649" s="238"/>
      <c r="L649" s="242"/>
      <c r="M649" s="243"/>
      <c r="N649" s="244"/>
      <c r="O649" s="244"/>
      <c r="P649" s="244"/>
      <c r="Q649" s="244"/>
      <c r="R649" s="244"/>
      <c r="S649" s="244"/>
      <c r="T649" s="245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46" t="s">
        <v>150</v>
      </c>
      <c r="AU649" s="246" t="s">
        <v>91</v>
      </c>
      <c r="AV649" s="13" t="s">
        <v>89</v>
      </c>
      <c r="AW649" s="13" t="s">
        <v>36</v>
      </c>
      <c r="AX649" s="13" t="s">
        <v>81</v>
      </c>
      <c r="AY649" s="246" t="s">
        <v>139</v>
      </c>
    </row>
    <row r="650" s="14" customFormat="1">
      <c r="A650" s="14"/>
      <c r="B650" s="247"/>
      <c r="C650" s="248"/>
      <c r="D650" s="232" t="s">
        <v>150</v>
      </c>
      <c r="E650" s="249" t="s">
        <v>1</v>
      </c>
      <c r="F650" s="250" t="s">
        <v>636</v>
      </c>
      <c r="G650" s="248"/>
      <c r="H650" s="251">
        <v>4</v>
      </c>
      <c r="I650" s="252"/>
      <c r="J650" s="248"/>
      <c r="K650" s="248"/>
      <c r="L650" s="253"/>
      <c r="M650" s="254"/>
      <c r="N650" s="255"/>
      <c r="O650" s="255"/>
      <c r="P650" s="255"/>
      <c r="Q650" s="255"/>
      <c r="R650" s="255"/>
      <c r="S650" s="255"/>
      <c r="T650" s="256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T650" s="257" t="s">
        <v>150</v>
      </c>
      <c r="AU650" s="257" t="s">
        <v>91</v>
      </c>
      <c r="AV650" s="14" t="s">
        <v>91</v>
      </c>
      <c r="AW650" s="14" t="s">
        <v>36</v>
      </c>
      <c r="AX650" s="14" t="s">
        <v>81</v>
      </c>
      <c r="AY650" s="257" t="s">
        <v>139</v>
      </c>
    </row>
    <row r="651" s="16" customFormat="1">
      <c r="A651" s="16"/>
      <c r="B651" s="269"/>
      <c r="C651" s="270"/>
      <c r="D651" s="232" t="s">
        <v>150</v>
      </c>
      <c r="E651" s="271" t="s">
        <v>1</v>
      </c>
      <c r="F651" s="272" t="s">
        <v>172</v>
      </c>
      <c r="G651" s="270"/>
      <c r="H651" s="273">
        <v>4</v>
      </c>
      <c r="I651" s="274"/>
      <c r="J651" s="270"/>
      <c r="K651" s="270"/>
      <c r="L651" s="275"/>
      <c r="M651" s="276"/>
      <c r="N651" s="277"/>
      <c r="O651" s="277"/>
      <c r="P651" s="277"/>
      <c r="Q651" s="277"/>
      <c r="R651" s="277"/>
      <c r="S651" s="277"/>
      <c r="T651" s="278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T651" s="279" t="s">
        <v>150</v>
      </c>
      <c r="AU651" s="279" t="s">
        <v>91</v>
      </c>
      <c r="AV651" s="16" t="s">
        <v>146</v>
      </c>
      <c r="AW651" s="16" t="s">
        <v>36</v>
      </c>
      <c r="AX651" s="16" t="s">
        <v>89</v>
      </c>
      <c r="AY651" s="279" t="s">
        <v>139</v>
      </c>
    </row>
    <row r="652" s="2" customFormat="1" ht="24.15" customHeight="1">
      <c r="A652" s="39"/>
      <c r="B652" s="40"/>
      <c r="C652" s="280" t="s">
        <v>637</v>
      </c>
      <c r="D652" s="280" t="s">
        <v>327</v>
      </c>
      <c r="E652" s="281" t="s">
        <v>638</v>
      </c>
      <c r="F652" s="282" t="s">
        <v>639</v>
      </c>
      <c r="G652" s="283" t="s">
        <v>546</v>
      </c>
      <c r="H652" s="284">
        <v>4</v>
      </c>
      <c r="I652" s="285"/>
      <c r="J652" s="286">
        <f>ROUND(I652*H652,2)</f>
        <v>0</v>
      </c>
      <c r="K652" s="282" t="s">
        <v>1</v>
      </c>
      <c r="L652" s="287"/>
      <c r="M652" s="288" t="s">
        <v>1</v>
      </c>
      <c r="N652" s="289" t="s">
        <v>46</v>
      </c>
      <c r="O652" s="92"/>
      <c r="P652" s="228">
        <f>O652*H652</f>
        <v>0</v>
      </c>
      <c r="Q652" s="228">
        <v>0.054600000000000003</v>
      </c>
      <c r="R652" s="228">
        <f>Q652*H652</f>
        <v>0.21840000000000001</v>
      </c>
      <c r="S652" s="228">
        <v>0</v>
      </c>
      <c r="T652" s="229">
        <f>S652*H652</f>
        <v>0</v>
      </c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R652" s="230" t="s">
        <v>203</v>
      </c>
      <c r="AT652" s="230" t="s">
        <v>327</v>
      </c>
      <c r="AU652" s="230" t="s">
        <v>91</v>
      </c>
      <c r="AY652" s="18" t="s">
        <v>139</v>
      </c>
      <c r="BE652" s="231">
        <f>IF(N652="základní",J652,0)</f>
        <v>0</v>
      </c>
      <c r="BF652" s="231">
        <f>IF(N652="snížená",J652,0)</f>
        <v>0</v>
      </c>
      <c r="BG652" s="231">
        <f>IF(N652="zákl. přenesená",J652,0)</f>
        <v>0</v>
      </c>
      <c r="BH652" s="231">
        <f>IF(N652="sníž. přenesená",J652,0)</f>
        <v>0</v>
      </c>
      <c r="BI652" s="231">
        <f>IF(N652="nulová",J652,0)</f>
        <v>0</v>
      </c>
      <c r="BJ652" s="18" t="s">
        <v>89</v>
      </c>
      <c r="BK652" s="231">
        <f>ROUND(I652*H652,2)</f>
        <v>0</v>
      </c>
      <c r="BL652" s="18" t="s">
        <v>146</v>
      </c>
      <c r="BM652" s="230" t="s">
        <v>640</v>
      </c>
    </row>
    <row r="653" s="13" customFormat="1">
      <c r="A653" s="13"/>
      <c r="B653" s="237"/>
      <c r="C653" s="238"/>
      <c r="D653" s="232" t="s">
        <v>150</v>
      </c>
      <c r="E653" s="239" t="s">
        <v>1</v>
      </c>
      <c r="F653" s="240" t="s">
        <v>635</v>
      </c>
      <c r="G653" s="238"/>
      <c r="H653" s="239" t="s">
        <v>1</v>
      </c>
      <c r="I653" s="241"/>
      <c r="J653" s="238"/>
      <c r="K653" s="238"/>
      <c r="L653" s="242"/>
      <c r="M653" s="243"/>
      <c r="N653" s="244"/>
      <c r="O653" s="244"/>
      <c r="P653" s="244"/>
      <c r="Q653" s="244"/>
      <c r="R653" s="244"/>
      <c r="S653" s="244"/>
      <c r="T653" s="245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46" t="s">
        <v>150</v>
      </c>
      <c r="AU653" s="246" t="s">
        <v>91</v>
      </c>
      <c r="AV653" s="13" t="s">
        <v>89</v>
      </c>
      <c r="AW653" s="13" t="s">
        <v>36</v>
      </c>
      <c r="AX653" s="13" t="s">
        <v>81</v>
      </c>
      <c r="AY653" s="246" t="s">
        <v>139</v>
      </c>
    </row>
    <row r="654" s="13" customFormat="1">
      <c r="A654" s="13"/>
      <c r="B654" s="237"/>
      <c r="C654" s="238"/>
      <c r="D654" s="232" t="s">
        <v>150</v>
      </c>
      <c r="E654" s="239" t="s">
        <v>1</v>
      </c>
      <c r="F654" s="240" t="s">
        <v>169</v>
      </c>
      <c r="G654" s="238"/>
      <c r="H654" s="239" t="s">
        <v>1</v>
      </c>
      <c r="I654" s="241"/>
      <c r="J654" s="238"/>
      <c r="K654" s="238"/>
      <c r="L654" s="242"/>
      <c r="M654" s="243"/>
      <c r="N654" s="244"/>
      <c r="O654" s="244"/>
      <c r="P654" s="244"/>
      <c r="Q654" s="244"/>
      <c r="R654" s="244"/>
      <c r="S654" s="244"/>
      <c r="T654" s="245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6" t="s">
        <v>150</v>
      </c>
      <c r="AU654" s="246" t="s">
        <v>91</v>
      </c>
      <c r="AV654" s="13" t="s">
        <v>89</v>
      </c>
      <c r="AW654" s="13" t="s">
        <v>36</v>
      </c>
      <c r="AX654" s="13" t="s">
        <v>81</v>
      </c>
      <c r="AY654" s="246" t="s">
        <v>139</v>
      </c>
    </row>
    <row r="655" s="14" customFormat="1">
      <c r="A655" s="14"/>
      <c r="B655" s="247"/>
      <c r="C655" s="248"/>
      <c r="D655" s="232" t="s">
        <v>150</v>
      </c>
      <c r="E655" s="249" t="s">
        <v>1</v>
      </c>
      <c r="F655" s="250" t="s">
        <v>636</v>
      </c>
      <c r="G655" s="248"/>
      <c r="H655" s="251">
        <v>4</v>
      </c>
      <c r="I655" s="252"/>
      <c r="J655" s="248"/>
      <c r="K655" s="248"/>
      <c r="L655" s="253"/>
      <c r="M655" s="254"/>
      <c r="N655" s="255"/>
      <c r="O655" s="255"/>
      <c r="P655" s="255"/>
      <c r="Q655" s="255"/>
      <c r="R655" s="255"/>
      <c r="S655" s="255"/>
      <c r="T655" s="256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57" t="s">
        <v>150</v>
      </c>
      <c r="AU655" s="257" t="s">
        <v>91</v>
      </c>
      <c r="AV655" s="14" t="s">
        <v>91</v>
      </c>
      <c r="AW655" s="14" t="s">
        <v>36</v>
      </c>
      <c r="AX655" s="14" t="s">
        <v>81</v>
      </c>
      <c r="AY655" s="257" t="s">
        <v>139</v>
      </c>
    </row>
    <row r="656" s="16" customFormat="1">
      <c r="A656" s="16"/>
      <c r="B656" s="269"/>
      <c r="C656" s="270"/>
      <c r="D656" s="232" t="s">
        <v>150</v>
      </c>
      <c r="E656" s="271" t="s">
        <v>1</v>
      </c>
      <c r="F656" s="272" t="s">
        <v>172</v>
      </c>
      <c r="G656" s="270"/>
      <c r="H656" s="273">
        <v>4</v>
      </c>
      <c r="I656" s="274"/>
      <c r="J656" s="270"/>
      <c r="K656" s="270"/>
      <c r="L656" s="275"/>
      <c r="M656" s="276"/>
      <c r="N656" s="277"/>
      <c r="O656" s="277"/>
      <c r="P656" s="277"/>
      <c r="Q656" s="277"/>
      <c r="R656" s="277"/>
      <c r="S656" s="277"/>
      <c r="T656" s="278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T656" s="279" t="s">
        <v>150</v>
      </c>
      <c r="AU656" s="279" t="s">
        <v>91</v>
      </c>
      <c r="AV656" s="16" t="s">
        <v>146</v>
      </c>
      <c r="AW656" s="16" t="s">
        <v>36</v>
      </c>
      <c r="AX656" s="16" t="s">
        <v>89</v>
      </c>
      <c r="AY656" s="279" t="s">
        <v>139</v>
      </c>
    </row>
    <row r="657" s="2" customFormat="1" ht="24.15" customHeight="1">
      <c r="A657" s="39"/>
      <c r="B657" s="40"/>
      <c r="C657" s="219" t="s">
        <v>641</v>
      </c>
      <c r="D657" s="219" t="s">
        <v>141</v>
      </c>
      <c r="E657" s="220" t="s">
        <v>642</v>
      </c>
      <c r="F657" s="221" t="s">
        <v>643</v>
      </c>
      <c r="G657" s="222" t="s">
        <v>546</v>
      </c>
      <c r="H657" s="223">
        <v>1</v>
      </c>
      <c r="I657" s="224"/>
      <c r="J657" s="225">
        <f>ROUND(I657*H657,2)</f>
        <v>0</v>
      </c>
      <c r="K657" s="221" t="s">
        <v>1</v>
      </c>
      <c r="L657" s="45"/>
      <c r="M657" s="226" t="s">
        <v>1</v>
      </c>
      <c r="N657" s="227" t="s">
        <v>46</v>
      </c>
      <c r="O657" s="92"/>
      <c r="P657" s="228">
        <f>O657*H657</f>
        <v>0</v>
      </c>
      <c r="Q657" s="228">
        <v>0.065500000000000003</v>
      </c>
      <c r="R657" s="228">
        <f>Q657*H657</f>
        <v>0.065500000000000003</v>
      </c>
      <c r="S657" s="228">
        <v>0</v>
      </c>
      <c r="T657" s="229">
        <f>S657*H657</f>
        <v>0</v>
      </c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R657" s="230" t="s">
        <v>146</v>
      </c>
      <c r="AT657" s="230" t="s">
        <v>141</v>
      </c>
      <c r="AU657" s="230" t="s">
        <v>91</v>
      </c>
      <c r="AY657" s="18" t="s">
        <v>139</v>
      </c>
      <c r="BE657" s="231">
        <f>IF(N657="základní",J657,0)</f>
        <v>0</v>
      </c>
      <c r="BF657" s="231">
        <f>IF(N657="snížená",J657,0)</f>
        <v>0</v>
      </c>
      <c r="BG657" s="231">
        <f>IF(N657="zákl. přenesená",J657,0)</f>
        <v>0</v>
      </c>
      <c r="BH657" s="231">
        <f>IF(N657="sníž. přenesená",J657,0)</f>
        <v>0</v>
      </c>
      <c r="BI657" s="231">
        <f>IF(N657="nulová",J657,0)</f>
        <v>0</v>
      </c>
      <c r="BJ657" s="18" t="s">
        <v>89</v>
      </c>
      <c r="BK657" s="231">
        <f>ROUND(I657*H657,2)</f>
        <v>0</v>
      </c>
      <c r="BL657" s="18" t="s">
        <v>146</v>
      </c>
      <c r="BM657" s="230" t="s">
        <v>644</v>
      </c>
    </row>
    <row r="658" s="2" customFormat="1">
      <c r="A658" s="39"/>
      <c r="B658" s="40"/>
      <c r="C658" s="41"/>
      <c r="D658" s="232" t="s">
        <v>148</v>
      </c>
      <c r="E658" s="41"/>
      <c r="F658" s="233" t="s">
        <v>645</v>
      </c>
      <c r="G658" s="41"/>
      <c r="H658" s="41"/>
      <c r="I658" s="234"/>
      <c r="J658" s="41"/>
      <c r="K658" s="41"/>
      <c r="L658" s="45"/>
      <c r="M658" s="235"/>
      <c r="N658" s="236"/>
      <c r="O658" s="92"/>
      <c r="P658" s="92"/>
      <c r="Q658" s="92"/>
      <c r="R658" s="92"/>
      <c r="S658" s="92"/>
      <c r="T658" s="93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T658" s="18" t="s">
        <v>148</v>
      </c>
      <c r="AU658" s="18" t="s">
        <v>91</v>
      </c>
    </row>
    <row r="659" s="14" customFormat="1">
      <c r="A659" s="14"/>
      <c r="B659" s="247"/>
      <c r="C659" s="248"/>
      <c r="D659" s="232" t="s">
        <v>150</v>
      </c>
      <c r="E659" s="249" t="s">
        <v>1</v>
      </c>
      <c r="F659" s="250" t="s">
        <v>646</v>
      </c>
      <c r="G659" s="248"/>
      <c r="H659" s="251">
        <v>1</v>
      </c>
      <c r="I659" s="252"/>
      <c r="J659" s="248"/>
      <c r="K659" s="248"/>
      <c r="L659" s="253"/>
      <c r="M659" s="254"/>
      <c r="N659" s="255"/>
      <c r="O659" s="255"/>
      <c r="P659" s="255"/>
      <c r="Q659" s="255"/>
      <c r="R659" s="255"/>
      <c r="S659" s="255"/>
      <c r="T659" s="256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257" t="s">
        <v>150</v>
      </c>
      <c r="AU659" s="257" t="s">
        <v>91</v>
      </c>
      <c r="AV659" s="14" t="s">
        <v>91</v>
      </c>
      <c r="AW659" s="14" t="s">
        <v>36</v>
      </c>
      <c r="AX659" s="14" t="s">
        <v>81</v>
      </c>
      <c r="AY659" s="257" t="s">
        <v>139</v>
      </c>
    </row>
    <row r="660" s="16" customFormat="1">
      <c r="A660" s="16"/>
      <c r="B660" s="269"/>
      <c r="C660" s="270"/>
      <c r="D660" s="232" t="s">
        <v>150</v>
      </c>
      <c r="E660" s="271" t="s">
        <v>1</v>
      </c>
      <c r="F660" s="272" t="s">
        <v>172</v>
      </c>
      <c r="G660" s="270"/>
      <c r="H660" s="273">
        <v>1</v>
      </c>
      <c r="I660" s="274"/>
      <c r="J660" s="270"/>
      <c r="K660" s="270"/>
      <c r="L660" s="275"/>
      <c r="M660" s="276"/>
      <c r="N660" s="277"/>
      <c r="O660" s="277"/>
      <c r="P660" s="277"/>
      <c r="Q660" s="277"/>
      <c r="R660" s="277"/>
      <c r="S660" s="277"/>
      <c r="T660" s="278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T660" s="279" t="s">
        <v>150</v>
      </c>
      <c r="AU660" s="279" t="s">
        <v>91</v>
      </c>
      <c r="AV660" s="16" t="s">
        <v>146</v>
      </c>
      <c r="AW660" s="16" t="s">
        <v>36</v>
      </c>
      <c r="AX660" s="16" t="s">
        <v>89</v>
      </c>
      <c r="AY660" s="279" t="s">
        <v>139</v>
      </c>
    </row>
    <row r="661" s="2" customFormat="1" ht="33" customHeight="1">
      <c r="A661" s="39"/>
      <c r="B661" s="40"/>
      <c r="C661" s="219" t="s">
        <v>647</v>
      </c>
      <c r="D661" s="219" t="s">
        <v>141</v>
      </c>
      <c r="E661" s="220" t="s">
        <v>648</v>
      </c>
      <c r="F661" s="221" t="s">
        <v>649</v>
      </c>
      <c r="G661" s="222" t="s">
        <v>186</v>
      </c>
      <c r="H661" s="223">
        <v>70.384</v>
      </c>
      <c r="I661" s="224"/>
      <c r="J661" s="225">
        <f>ROUND(I661*H661,2)</f>
        <v>0</v>
      </c>
      <c r="K661" s="221" t="s">
        <v>145</v>
      </c>
      <c r="L661" s="45"/>
      <c r="M661" s="226" t="s">
        <v>1</v>
      </c>
      <c r="N661" s="227" t="s">
        <v>46</v>
      </c>
      <c r="O661" s="92"/>
      <c r="P661" s="228">
        <f>O661*H661</f>
        <v>0</v>
      </c>
      <c r="Q661" s="228">
        <v>2.5018699999999998</v>
      </c>
      <c r="R661" s="228">
        <f>Q661*H661</f>
        <v>176.09161807999999</v>
      </c>
      <c r="S661" s="228">
        <v>0</v>
      </c>
      <c r="T661" s="229">
        <f>S661*H661</f>
        <v>0</v>
      </c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R661" s="230" t="s">
        <v>146</v>
      </c>
      <c r="AT661" s="230" t="s">
        <v>141</v>
      </c>
      <c r="AU661" s="230" t="s">
        <v>91</v>
      </c>
      <c r="AY661" s="18" t="s">
        <v>139</v>
      </c>
      <c r="BE661" s="231">
        <f>IF(N661="základní",J661,0)</f>
        <v>0</v>
      </c>
      <c r="BF661" s="231">
        <f>IF(N661="snížená",J661,0)</f>
        <v>0</v>
      </c>
      <c r="BG661" s="231">
        <f>IF(N661="zákl. přenesená",J661,0)</f>
        <v>0</v>
      </c>
      <c r="BH661" s="231">
        <f>IF(N661="sníž. přenesená",J661,0)</f>
        <v>0</v>
      </c>
      <c r="BI661" s="231">
        <f>IF(N661="nulová",J661,0)</f>
        <v>0</v>
      </c>
      <c r="BJ661" s="18" t="s">
        <v>89</v>
      </c>
      <c r="BK661" s="231">
        <f>ROUND(I661*H661,2)</f>
        <v>0</v>
      </c>
      <c r="BL661" s="18" t="s">
        <v>146</v>
      </c>
      <c r="BM661" s="230" t="s">
        <v>650</v>
      </c>
    </row>
    <row r="662" s="13" customFormat="1">
      <c r="A662" s="13"/>
      <c r="B662" s="237"/>
      <c r="C662" s="238"/>
      <c r="D662" s="232" t="s">
        <v>150</v>
      </c>
      <c r="E662" s="239" t="s">
        <v>1</v>
      </c>
      <c r="F662" s="240" t="s">
        <v>233</v>
      </c>
      <c r="G662" s="238"/>
      <c r="H662" s="239" t="s">
        <v>1</v>
      </c>
      <c r="I662" s="241"/>
      <c r="J662" s="238"/>
      <c r="K662" s="238"/>
      <c r="L662" s="242"/>
      <c r="M662" s="243"/>
      <c r="N662" s="244"/>
      <c r="O662" s="244"/>
      <c r="P662" s="244"/>
      <c r="Q662" s="244"/>
      <c r="R662" s="244"/>
      <c r="S662" s="244"/>
      <c r="T662" s="245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46" t="s">
        <v>150</v>
      </c>
      <c r="AU662" s="246" t="s">
        <v>91</v>
      </c>
      <c r="AV662" s="13" t="s">
        <v>89</v>
      </c>
      <c r="AW662" s="13" t="s">
        <v>36</v>
      </c>
      <c r="AX662" s="13" t="s">
        <v>81</v>
      </c>
      <c r="AY662" s="246" t="s">
        <v>139</v>
      </c>
    </row>
    <row r="663" s="14" customFormat="1">
      <c r="A663" s="14"/>
      <c r="B663" s="247"/>
      <c r="C663" s="248"/>
      <c r="D663" s="232" t="s">
        <v>150</v>
      </c>
      <c r="E663" s="249" t="s">
        <v>1</v>
      </c>
      <c r="F663" s="250" t="s">
        <v>651</v>
      </c>
      <c r="G663" s="248"/>
      <c r="H663" s="251">
        <v>21.640000000000001</v>
      </c>
      <c r="I663" s="252"/>
      <c r="J663" s="248"/>
      <c r="K663" s="248"/>
      <c r="L663" s="253"/>
      <c r="M663" s="254"/>
      <c r="N663" s="255"/>
      <c r="O663" s="255"/>
      <c r="P663" s="255"/>
      <c r="Q663" s="255"/>
      <c r="R663" s="255"/>
      <c r="S663" s="255"/>
      <c r="T663" s="256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57" t="s">
        <v>150</v>
      </c>
      <c r="AU663" s="257" t="s">
        <v>91</v>
      </c>
      <c r="AV663" s="14" t="s">
        <v>91</v>
      </c>
      <c r="AW663" s="14" t="s">
        <v>36</v>
      </c>
      <c r="AX663" s="14" t="s">
        <v>81</v>
      </c>
      <c r="AY663" s="257" t="s">
        <v>139</v>
      </c>
    </row>
    <row r="664" s="14" customFormat="1">
      <c r="A664" s="14"/>
      <c r="B664" s="247"/>
      <c r="C664" s="248"/>
      <c r="D664" s="232" t="s">
        <v>150</v>
      </c>
      <c r="E664" s="249" t="s">
        <v>1</v>
      </c>
      <c r="F664" s="250" t="s">
        <v>652</v>
      </c>
      <c r="G664" s="248"/>
      <c r="H664" s="251">
        <v>72.619</v>
      </c>
      <c r="I664" s="252"/>
      <c r="J664" s="248"/>
      <c r="K664" s="248"/>
      <c r="L664" s="253"/>
      <c r="M664" s="254"/>
      <c r="N664" s="255"/>
      <c r="O664" s="255"/>
      <c r="P664" s="255"/>
      <c r="Q664" s="255"/>
      <c r="R664" s="255"/>
      <c r="S664" s="255"/>
      <c r="T664" s="256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57" t="s">
        <v>150</v>
      </c>
      <c r="AU664" s="257" t="s">
        <v>91</v>
      </c>
      <c r="AV664" s="14" t="s">
        <v>91</v>
      </c>
      <c r="AW664" s="14" t="s">
        <v>36</v>
      </c>
      <c r="AX664" s="14" t="s">
        <v>81</v>
      </c>
      <c r="AY664" s="257" t="s">
        <v>139</v>
      </c>
    </row>
    <row r="665" s="15" customFormat="1">
      <c r="A665" s="15"/>
      <c r="B665" s="258"/>
      <c r="C665" s="259"/>
      <c r="D665" s="232" t="s">
        <v>150</v>
      </c>
      <c r="E665" s="260" t="s">
        <v>1</v>
      </c>
      <c r="F665" s="261" t="s">
        <v>156</v>
      </c>
      <c r="G665" s="259"/>
      <c r="H665" s="262">
        <v>94.259</v>
      </c>
      <c r="I665" s="263"/>
      <c r="J665" s="259"/>
      <c r="K665" s="259"/>
      <c r="L665" s="264"/>
      <c r="M665" s="265"/>
      <c r="N665" s="266"/>
      <c r="O665" s="266"/>
      <c r="P665" s="266"/>
      <c r="Q665" s="266"/>
      <c r="R665" s="266"/>
      <c r="S665" s="266"/>
      <c r="T665" s="267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T665" s="268" t="s">
        <v>150</v>
      </c>
      <c r="AU665" s="268" t="s">
        <v>91</v>
      </c>
      <c r="AV665" s="15" t="s">
        <v>157</v>
      </c>
      <c r="AW665" s="15" t="s">
        <v>36</v>
      </c>
      <c r="AX665" s="15" t="s">
        <v>81</v>
      </c>
      <c r="AY665" s="268" t="s">
        <v>139</v>
      </c>
    </row>
    <row r="666" s="13" customFormat="1">
      <c r="A666" s="13"/>
      <c r="B666" s="237"/>
      <c r="C666" s="238"/>
      <c r="D666" s="232" t="s">
        <v>150</v>
      </c>
      <c r="E666" s="239" t="s">
        <v>1</v>
      </c>
      <c r="F666" s="240" t="s">
        <v>653</v>
      </c>
      <c r="G666" s="238"/>
      <c r="H666" s="239" t="s">
        <v>1</v>
      </c>
      <c r="I666" s="241"/>
      <c r="J666" s="238"/>
      <c r="K666" s="238"/>
      <c r="L666" s="242"/>
      <c r="M666" s="243"/>
      <c r="N666" s="244"/>
      <c r="O666" s="244"/>
      <c r="P666" s="244"/>
      <c r="Q666" s="244"/>
      <c r="R666" s="244"/>
      <c r="S666" s="244"/>
      <c r="T666" s="245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6" t="s">
        <v>150</v>
      </c>
      <c r="AU666" s="246" t="s">
        <v>91</v>
      </c>
      <c r="AV666" s="13" t="s">
        <v>89</v>
      </c>
      <c r="AW666" s="13" t="s">
        <v>36</v>
      </c>
      <c r="AX666" s="13" t="s">
        <v>81</v>
      </c>
      <c r="AY666" s="246" t="s">
        <v>139</v>
      </c>
    </row>
    <row r="667" s="14" customFormat="1">
      <c r="A667" s="14"/>
      <c r="B667" s="247"/>
      <c r="C667" s="248"/>
      <c r="D667" s="232" t="s">
        <v>150</v>
      </c>
      <c r="E667" s="249" t="s">
        <v>1</v>
      </c>
      <c r="F667" s="250" t="s">
        <v>654</v>
      </c>
      <c r="G667" s="248"/>
      <c r="H667" s="251">
        <v>-1.1639999999999999</v>
      </c>
      <c r="I667" s="252"/>
      <c r="J667" s="248"/>
      <c r="K667" s="248"/>
      <c r="L667" s="253"/>
      <c r="M667" s="254"/>
      <c r="N667" s="255"/>
      <c r="O667" s="255"/>
      <c r="P667" s="255"/>
      <c r="Q667" s="255"/>
      <c r="R667" s="255"/>
      <c r="S667" s="255"/>
      <c r="T667" s="256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57" t="s">
        <v>150</v>
      </c>
      <c r="AU667" s="257" t="s">
        <v>91</v>
      </c>
      <c r="AV667" s="14" t="s">
        <v>91</v>
      </c>
      <c r="AW667" s="14" t="s">
        <v>36</v>
      </c>
      <c r="AX667" s="14" t="s">
        <v>81</v>
      </c>
      <c r="AY667" s="257" t="s">
        <v>139</v>
      </c>
    </row>
    <row r="668" s="14" customFormat="1">
      <c r="A668" s="14"/>
      <c r="B668" s="247"/>
      <c r="C668" s="248"/>
      <c r="D668" s="232" t="s">
        <v>150</v>
      </c>
      <c r="E668" s="249" t="s">
        <v>1</v>
      </c>
      <c r="F668" s="250" t="s">
        <v>655</v>
      </c>
      <c r="G668" s="248"/>
      <c r="H668" s="251">
        <v>-3.234</v>
      </c>
      <c r="I668" s="252"/>
      <c r="J668" s="248"/>
      <c r="K668" s="248"/>
      <c r="L668" s="253"/>
      <c r="M668" s="254"/>
      <c r="N668" s="255"/>
      <c r="O668" s="255"/>
      <c r="P668" s="255"/>
      <c r="Q668" s="255"/>
      <c r="R668" s="255"/>
      <c r="S668" s="255"/>
      <c r="T668" s="256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57" t="s">
        <v>150</v>
      </c>
      <c r="AU668" s="257" t="s">
        <v>91</v>
      </c>
      <c r="AV668" s="14" t="s">
        <v>91</v>
      </c>
      <c r="AW668" s="14" t="s">
        <v>36</v>
      </c>
      <c r="AX668" s="14" t="s">
        <v>81</v>
      </c>
      <c r="AY668" s="257" t="s">
        <v>139</v>
      </c>
    </row>
    <row r="669" s="13" customFormat="1">
      <c r="A669" s="13"/>
      <c r="B669" s="237"/>
      <c r="C669" s="238"/>
      <c r="D669" s="232" t="s">
        <v>150</v>
      </c>
      <c r="E669" s="239" t="s">
        <v>1</v>
      </c>
      <c r="F669" s="240" t="s">
        <v>443</v>
      </c>
      <c r="G669" s="238"/>
      <c r="H669" s="239" t="s">
        <v>1</v>
      </c>
      <c r="I669" s="241"/>
      <c r="J669" s="238"/>
      <c r="K669" s="238"/>
      <c r="L669" s="242"/>
      <c r="M669" s="243"/>
      <c r="N669" s="244"/>
      <c r="O669" s="244"/>
      <c r="P669" s="244"/>
      <c r="Q669" s="244"/>
      <c r="R669" s="244"/>
      <c r="S669" s="244"/>
      <c r="T669" s="245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246" t="s">
        <v>150</v>
      </c>
      <c r="AU669" s="246" t="s">
        <v>91</v>
      </c>
      <c r="AV669" s="13" t="s">
        <v>89</v>
      </c>
      <c r="AW669" s="13" t="s">
        <v>36</v>
      </c>
      <c r="AX669" s="13" t="s">
        <v>81</v>
      </c>
      <c r="AY669" s="246" t="s">
        <v>139</v>
      </c>
    </row>
    <row r="670" s="14" customFormat="1">
      <c r="A670" s="14"/>
      <c r="B670" s="247"/>
      <c r="C670" s="248"/>
      <c r="D670" s="232" t="s">
        <v>150</v>
      </c>
      <c r="E670" s="249" t="s">
        <v>1</v>
      </c>
      <c r="F670" s="250" t="s">
        <v>314</v>
      </c>
      <c r="G670" s="248"/>
      <c r="H670" s="251">
        <v>-4.056</v>
      </c>
      <c r="I670" s="252"/>
      <c r="J670" s="248"/>
      <c r="K670" s="248"/>
      <c r="L670" s="253"/>
      <c r="M670" s="254"/>
      <c r="N670" s="255"/>
      <c r="O670" s="255"/>
      <c r="P670" s="255"/>
      <c r="Q670" s="255"/>
      <c r="R670" s="255"/>
      <c r="S670" s="255"/>
      <c r="T670" s="256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57" t="s">
        <v>150</v>
      </c>
      <c r="AU670" s="257" t="s">
        <v>91</v>
      </c>
      <c r="AV670" s="14" t="s">
        <v>91</v>
      </c>
      <c r="AW670" s="14" t="s">
        <v>36</v>
      </c>
      <c r="AX670" s="14" t="s">
        <v>81</v>
      </c>
      <c r="AY670" s="257" t="s">
        <v>139</v>
      </c>
    </row>
    <row r="671" s="14" customFormat="1">
      <c r="A671" s="14"/>
      <c r="B671" s="247"/>
      <c r="C671" s="248"/>
      <c r="D671" s="232" t="s">
        <v>150</v>
      </c>
      <c r="E671" s="249" t="s">
        <v>1</v>
      </c>
      <c r="F671" s="250" t="s">
        <v>315</v>
      </c>
      <c r="G671" s="248"/>
      <c r="H671" s="251">
        <v>-15.420999999999999</v>
      </c>
      <c r="I671" s="252"/>
      <c r="J671" s="248"/>
      <c r="K671" s="248"/>
      <c r="L671" s="253"/>
      <c r="M671" s="254"/>
      <c r="N671" s="255"/>
      <c r="O671" s="255"/>
      <c r="P671" s="255"/>
      <c r="Q671" s="255"/>
      <c r="R671" s="255"/>
      <c r="S671" s="255"/>
      <c r="T671" s="256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57" t="s">
        <v>150</v>
      </c>
      <c r="AU671" s="257" t="s">
        <v>91</v>
      </c>
      <c r="AV671" s="14" t="s">
        <v>91</v>
      </c>
      <c r="AW671" s="14" t="s">
        <v>36</v>
      </c>
      <c r="AX671" s="14" t="s">
        <v>81</v>
      </c>
      <c r="AY671" s="257" t="s">
        <v>139</v>
      </c>
    </row>
    <row r="672" s="16" customFormat="1">
      <c r="A672" s="16"/>
      <c r="B672" s="269"/>
      <c r="C672" s="270"/>
      <c r="D672" s="232" t="s">
        <v>150</v>
      </c>
      <c r="E672" s="271" t="s">
        <v>1</v>
      </c>
      <c r="F672" s="272" t="s">
        <v>172</v>
      </c>
      <c r="G672" s="270"/>
      <c r="H672" s="273">
        <v>70.384</v>
      </c>
      <c r="I672" s="274"/>
      <c r="J672" s="270"/>
      <c r="K672" s="270"/>
      <c r="L672" s="275"/>
      <c r="M672" s="276"/>
      <c r="N672" s="277"/>
      <c r="O672" s="277"/>
      <c r="P672" s="277"/>
      <c r="Q672" s="277"/>
      <c r="R672" s="277"/>
      <c r="S672" s="277"/>
      <c r="T672" s="278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T672" s="279" t="s">
        <v>150</v>
      </c>
      <c r="AU672" s="279" t="s">
        <v>91</v>
      </c>
      <c r="AV672" s="16" t="s">
        <v>146</v>
      </c>
      <c r="AW672" s="16" t="s">
        <v>36</v>
      </c>
      <c r="AX672" s="16" t="s">
        <v>89</v>
      </c>
      <c r="AY672" s="279" t="s">
        <v>139</v>
      </c>
    </row>
    <row r="673" s="12" customFormat="1" ht="20.88" customHeight="1">
      <c r="A673" s="12"/>
      <c r="B673" s="203"/>
      <c r="C673" s="204"/>
      <c r="D673" s="205" t="s">
        <v>80</v>
      </c>
      <c r="E673" s="217" t="s">
        <v>656</v>
      </c>
      <c r="F673" s="217" t="s">
        <v>657</v>
      </c>
      <c r="G673" s="204"/>
      <c r="H673" s="204"/>
      <c r="I673" s="207"/>
      <c r="J673" s="218">
        <f>BK673</f>
        <v>0</v>
      </c>
      <c r="K673" s="204"/>
      <c r="L673" s="209"/>
      <c r="M673" s="210"/>
      <c r="N673" s="211"/>
      <c r="O673" s="211"/>
      <c r="P673" s="212">
        <f>SUM(P674:P683)</f>
        <v>0</v>
      </c>
      <c r="Q673" s="211"/>
      <c r="R673" s="212">
        <f>SUM(R674:R683)</f>
        <v>0.0019354000000000001</v>
      </c>
      <c r="S673" s="211"/>
      <c r="T673" s="213">
        <f>SUM(T674:T683)</f>
        <v>0</v>
      </c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R673" s="214" t="s">
        <v>89</v>
      </c>
      <c r="AT673" s="215" t="s">
        <v>80</v>
      </c>
      <c r="AU673" s="215" t="s">
        <v>91</v>
      </c>
      <c r="AY673" s="214" t="s">
        <v>139</v>
      </c>
      <c r="BK673" s="216">
        <f>SUM(BK674:BK683)</f>
        <v>0</v>
      </c>
    </row>
    <row r="674" s="2" customFormat="1" ht="24.15" customHeight="1">
      <c r="A674" s="39"/>
      <c r="B674" s="40"/>
      <c r="C674" s="219" t="s">
        <v>658</v>
      </c>
      <c r="D674" s="219" t="s">
        <v>141</v>
      </c>
      <c r="E674" s="220" t="s">
        <v>659</v>
      </c>
      <c r="F674" s="221" t="s">
        <v>660</v>
      </c>
      <c r="G674" s="222" t="s">
        <v>167</v>
      </c>
      <c r="H674" s="223">
        <v>193.53999999999999</v>
      </c>
      <c r="I674" s="224"/>
      <c r="J674" s="225">
        <f>ROUND(I674*H674,2)</f>
        <v>0</v>
      </c>
      <c r="K674" s="221" t="s">
        <v>145</v>
      </c>
      <c r="L674" s="45"/>
      <c r="M674" s="226" t="s">
        <v>1</v>
      </c>
      <c r="N674" s="227" t="s">
        <v>46</v>
      </c>
      <c r="O674" s="92"/>
      <c r="P674" s="228">
        <f>O674*H674</f>
        <v>0</v>
      </c>
      <c r="Q674" s="228">
        <v>1.0000000000000001E-05</v>
      </c>
      <c r="R674" s="228">
        <f>Q674*H674</f>
        <v>0.0019354000000000001</v>
      </c>
      <c r="S674" s="228">
        <v>0</v>
      </c>
      <c r="T674" s="229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30" t="s">
        <v>146</v>
      </c>
      <c r="AT674" s="230" t="s">
        <v>141</v>
      </c>
      <c r="AU674" s="230" t="s">
        <v>157</v>
      </c>
      <c r="AY674" s="18" t="s">
        <v>139</v>
      </c>
      <c r="BE674" s="231">
        <f>IF(N674="základní",J674,0)</f>
        <v>0</v>
      </c>
      <c r="BF674" s="231">
        <f>IF(N674="snížená",J674,0)</f>
        <v>0</v>
      </c>
      <c r="BG674" s="231">
        <f>IF(N674="zákl. přenesená",J674,0)</f>
        <v>0</v>
      </c>
      <c r="BH674" s="231">
        <f>IF(N674="sníž. přenesená",J674,0)</f>
        <v>0</v>
      </c>
      <c r="BI674" s="231">
        <f>IF(N674="nulová",J674,0)</f>
        <v>0</v>
      </c>
      <c r="BJ674" s="18" t="s">
        <v>89</v>
      </c>
      <c r="BK674" s="231">
        <f>ROUND(I674*H674,2)</f>
        <v>0</v>
      </c>
      <c r="BL674" s="18" t="s">
        <v>146</v>
      </c>
      <c r="BM674" s="230" t="s">
        <v>661</v>
      </c>
    </row>
    <row r="675" s="13" customFormat="1">
      <c r="A675" s="13"/>
      <c r="B675" s="237"/>
      <c r="C675" s="238"/>
      <c r="D675" s="232" t="s">
        <v>150</v>
      </c>
      <c r="E675" s="239" t="s">
        <v>1</v>
      </c>
      <c r="F675" s="240" t="s">
        <v>237</v>
      </c>
      <c r="G675" s="238"/>
      <c r="H675" s="239" t="s">
        <v>1</v>
      </c>
      <c r="I675" s="241"/>
      <c r="J675" s="238"/>
      <c r="K675" s="238"/>
      <c r="L675" s="242"/>
      <c r="M675" s="243"/>
      <c r="N675" s="244"/>
      <c r="O675" s="244"/>
      <c r="P675" s="244"/>
      <c r="Q675" s="244"/>
      <c r="R675" s="244"/>
      <c r="S675" s="244"/>
      <c r="T675" s="245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46" t="s">
        <v>150</v>
      </c>
      <c r="AU675" s="246" t="s">
        <v>157</v>
      </c>
      <c r="AV675" s="13" t="s">
        <v>89</v>
      </c>
      <c r="AW675" s="13" t="s">
        <v>36</v>
      </c>
      <c r="AX675" s="13" t="s">
        <v>81</v>
      </c>
      <c r="AY675" s="246" t="s">
        <v>139</v>
      </c>
    </row>
    <row r="676" s="14" customFormat="1">
      <c r="A676" s="14"/>
      <c r="B676" s="247"/>
      <c r="C676" s="248"/>
      <c r="D676" s="232" t="s">
        <v>150</v>
      </c>
      <c r="E676" s="249" t="s">
        <v>1</v>
      </c>
      <c r="F676" s="250" t="s">
        <v>662</v>
      </c>
      <c r="G676" s="248"/>
      <c r="H676" s="251">
        <v>106.84</v>
      </c>
      <c r="I676" s="252"/>
      <c r="J676" s="248"/>
      <c r="K676" s="248"/>
      <c r="L676" s="253"/>
      <c r="M676" s="254"/>
      <c r="N676" s="255"/>
      <c r="O676" s="255"/>
      <c r="P676" s="255"/>
      <c r="Q676" s="255"/>
      <c r="R676" s="255"/>
      <c r="S676" s="255"/>
      <c r="T676" s="256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T676" s="257" t="s">
        <v>150</v>
      </c>
      <c r="AU676" s="257" t="s">
        <v>157</v>
      </c>
      <c r="AV676" s="14" t="s">
        <v>91</v>
      </c>
      <c r="AW676" s="14" t="s">
        <v>36</v>
      </c>
      <c r="AX676" s="14" t="s">
        <v>81</v>
      </c>
      <c r="AY676" s="257" t="s">
        <v>139</v>
      </c>
    </row>
    <row r="677" s="14" customFormat="1">
      <c r="A677" s="14"/>
      <c r="B677" s="247"/>
      <c r="C677" s="248"/>
      <c r="D677" s="232" t="s">
        <v>150</v>
      </c>
      <c r="E677" s="249" t="s">
        <v>1</v>
      </c>
      <c r="F677" s="250" t="s">
        <v>663</v>
      </c>
      <c r="G677" s="248"/>
      <c r="H677" s="251">
        <v>2.02</v>
      </c>
      <c r="I677" s="252"/>
      <c r="J677" s="248"/>
      <c r="K677" s="248"/>
      <c r="L677" s="253"/>
      <c r="M677" s="254"/>
      <c r="N677" s="255"/>
      <c r="O677" s="255"/>
      <c r="P677" s="255"/>
      <c r="Q677" s="255"/>
      <c r="R677" s="255"/>
      <c r="S677" s="255"/>
      <c r="T677" s="256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T677" s="257" t="s">
        <v>150</v>
      </c>
      <c r="AU677" s="257" t="s">
        <v>157</v>
      </c>
      <c r="AV677" s="14" t="s">
        <v>91</v>
      </c>
      <c r="AW677" s="14" t="s">
        <v>36</v>
      </c>
      <c r="AX677" s="14" t="s">
        <v>81</v>
      </c>
      <c r="AY677" s="257" t="s">
        <v>139</v>
      </c>
    </row>
    <row r="678" s="14" customFormat="1">
      <c r="A678" s="14"/>
      <c r="B678" s="247"/>
      <c r="C678" s="248"/>
      <c r="D678" s="232" t="s">
        <v>150</v>
      </c>
      <c r="E678" s="249" t="s">
        <v>1</v>
      </c>
      <c r="F678" s="250" t="s">
        <v>664</v>
      </c>
      <c r="G678" s="248"/>
      <c r="H678" s="251">
        <v>82</v>
      </c>
      <c r="I678" s="252"/>
      <c r="J678" s="248"/>
      <c r="K678" s="248"/>
      <c r="L678" s="253"/>
      <c r="M678" s="254"/>
      <c r="N678" s="255"/>
      <c r="O678" s="255"/>
      <c r="P678" s="255"/>
      <c r="Q678" s="255"/>
      <c r="R678" s="255"/>
      <c r="S678" s="255"/>
      <c r="T678" s="256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57" t="s">
        <v>150</v>
      </c>
      <c r="AU678" s="257" t="s">
        <v>157</v>
      </c>
      <c r="AV678" s="14" t="s">
        <v>91</v>
      </c>
      <c r="AW678" s="14" t="s">
        <v>36</v>
      </c>
      <c r="AX678" s="14" t="s">
        <v>81</v>
      </c>
      <c r="AY678" s="257" t="s">
        <v>139</v>
      </c>
    </row>
    <row r="679" s="14" customFormat="1">
      <c r="A679" s="14"/>
      <c r="B679" s="247"/>
      <c r="C679" s="248"/>
      <c r="D679" s="232" t="s">
        <v>150</v>
      </c>
      <c r="E679" s="249" t="s">
        <v>1</v>
      </c>
      <c r="F679" s="250" t="s">
        <v>665</v>
      </c>
      <c r="G679" s="248"/>
      <c r="H679" s="251">
        <v>2.6800000000000002</v>
      </c>
      <c r="I679" s="252"/>
      <c r="J679" s="248"/>
      <c r="K679" s="248"/>
      <c r="L679" s="253"/>
      <c r="M679" s="254"/>
      <c r="N679" s="255"/>
      <c r="O679" s="255"/>
      <c r="P679" s="255"/>
      <c r="Q679" s="255"/>
      <c r="R679" s="255"/>
      <c r="S679" s="255"/>
      <c r="T679" s="256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T679" s="257" t="s">
        <v>150</v>
      </c>
      <c r="AU679" s="257" t="s">
        <v>157</v>
      </c>
      <c r="AV679" s="14" t="s">
        <v>91</v>
      </c>
      <c r="AW679" s="14" t="s">
        <v>36</v>
      </c>
      <c r="AX679" s="14" t="s">
        <v>81</v>
      </c>
      <c r="AY679" s="257" t="s">
        <v>139</v>
      </c>
    </row>
    <row r="680" s="16" customFormat="1">
      <c r="A680" s="16"/>
      <c r="B680" s="269"/>
      <c r="C680" s="270"/>
      <c r="D680" s="232" t="s">
        <v>150</v>
      </c>
      <c r="E680" s="271" t="s">
        <v>1</v>
      </c>
      <c r="F680" s="272" t="s">
        <v>172</v>
      </c>
      <c r="G680" s="270"/>
      <c r="H680" s="273">
        <v>193.53999999999999</v>
      </c>
      <c r="I680" s="274"/>
      <c r="J680" s="270"/>
      <c r="K680" s="270"/>
      <c r="L680" s="275"/>
      <c r="M680" s="276"/>
      <c r="N680" s="277"/>
      <c r="O680" s="277"/>
      <c r="P680" s="277"/>
      <c r="Q680" s="277"/>
      <c r="R680" s="277"/>
      <c r="S680" s="277"/>
      <c r="T680" s="278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T680" s="279" t="s">
        <v>150</v>
      </c>
      <c r="AU680" s="279" t="s">
        <v>157</v>
      </c>
      <c r="AV680" s="16" t="s">
        <v>146</v>
      </c>
      <c r="AW680" s="16" t="s">
        <v>36</v>
      </c>
      <c r="AX680" s="16" t="s">
        <v>89</v>
      </c>
      <c r="AY680" s="279" t="s">
        <v>139</v>
      </c>
    </row>
    <row r="681" s="2" customFormat="1" ht="24.15" customHeight="1">
      <c r="A681" s="39"/>
      <c r="B681" s="40"/>
      <c r="C681" s="219" t="s">
        <v>666</v>
      </c>
      <c r="D681" s="219" t="s">
        <v>141</v>
      </c>
      <c r="E681" s="220" t="s">
        <v>667</v>
      </c>
      <c r="F681" s="221" t="s">
        <v>668</v>
      </c>
      <c r="G681" s="222" t="s">
        <v>167</v>
      </c>
      <c r="H681" s="223">
        <v>198.50999999999999</v>
      </c>
      <c r="I681" s="224"/>
      <c r="J681" s="225">
        <f>ROUND(I681*H681,2)</f>
        <v>0</v>
      </c>
      <c r="K681" s="221" t="s">
        <v>145</v>
      </c>
      <c r="L681" s="45"/>
      <c r="M681" s="226" t="s">
        <v>1</v>
      </c>
      <c r="N681" s="227" t="s">
        <v>46</v>
      </c>
      <c r="O681" s="92"/>
      <c r="P681" s="228">
        <f>O681*H681</f>
        <v>0</v>
      </c>
      <c r="Q681" s="228">
        <v>0</v>
      </c>
      <c r="R681" s="228">
        <f>Q681*H681</f>
        <v>0</v>
      </c>
      <c r="S681" s="228">
        <v>0</v>
      </c>
      <c r="T681" s="229">
        <f>S681*H681</f>
        <v>0</v>
      </c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R681" s="230" t="s">
        <v>146</v>
      </c>
      <c r="AT681" s="230" t="s">
        <v>141</v>
      </c>
      <c r="AU681" s="230" t="s">
        <v>157</v>
      </c>
      <c r="AY681" s="18" t="s">
        <v>139</v>
      </c>
      <c r="BE681" s="231">
        <f>IF(N681="základní",J681,0)</f>
        <v>0</v>
      </c>
      <c r="BF681" s="231">
        <f>IF(N681="snížená",J681,0)</f>
        <v>0</v>
      </c>
      <c r="BG681" s="231">
        <f>IF(N681="zákl. přenesená",J681,0)</f>
        <v>0</v>
      </c>
      <c r="BH681" s="231">
        <f>IF(N681="sníž. přenesená",J681,0)</f>
        <v>0</v>
      </c>
      <c r="BI681" s="231">
        <f>IF(N681="nulová",J681,0)</f>
        <v>0</v>
      </c>
      <c r="BJ681" s="18" t="s">
        <v>89</v>
      </c>
      <c r="BK681" s="231">
        <f>ROUND(I681*H681,2)</f>
        <v>0</v>
      </c>
      <c r="BL681" s="18" t="s">
        <v>146</v>
      </c>
      <c r="BM681" s="230" t="s">
        <v>669</v>
      </c>
    </row>
    <row r="682" s="14" customFormat="1">
      <c r="A682" s="14"/>
      <c r="B682" s="247"/>
      <c r="C682" s="248"/>
      <c r="D682" s="232" t="s">
        <v>150</v>
      </c>
      <c r="E682" s="249" t="s">
        <v>1</v>
      </c>
      <c r="F682" s="250" t="s">
        <v>670</v>
      </c>
      <c r="G682" s="248"/>
      <c r="H682" s="251">
        <v>198.50999999999999</v>
      </c>
      <c r="I682" s="252"/>
      <c r="J682" s="248"/>
      <c r="K682" s="248"/>
      <c r="L682" s="253"/>
      <c r="M682" s="254"/>
      <c r="N682" s="255"/>
      <c r="O682" s="255"/>
      <c r="P682" s="255"/>
      <c r="Q682" s="255"/>
      <c r="R682" s="255"/>
      <c r="S682" s="255"/>
      <c r="T682" s="256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T682" s="257" t="s">
        <v>150</v>
      </c>
      <c r="AU682" s="257" t="s">
        <v>157</v>
      </c>
      <c r="AV682" s="14" t="s">
        <v>91</v>
      </c>
      <c r="AW682" s="14" t="s">
        <v>36</v>
      </c>
      <c r="AX682" s="14" t="s">
        <v>81</v>
      </c>
      <c r="AY682" s="257" t="s">
        <v>139</v>
      </c>
    </row>
    <row r="683" s="16" customFormat="1">
      <c r="A683" s="16"/>
      <c r="B683" s="269"/>
      <c r="C683" s="270"/>
      <c r="D683" s="232" t="s">
        <v>150</v>
      </c>
      <c r="E683" s="271" t="s">
        <v>1</v>
      </c>
      <c r="F683" s="272" t="s">
        <v>172</v>
      </c>
      <c r="G683" s="270"/>
      <c r="H683" s="273">
        <v>198.50999999999999</v>
      </c>
      <c r="I683" s="274"/>
      <c r="J683" s="270"/>
      <c r="K683" s="270"/>
      <c r="L683" s="275"/>
      <c r="M683" s="276"/>
      <c r="N683" s="277"/>
      <c r="O683" s="277"/>
      <c r="P683" s="277"/>
      <c r="Q683" s="277"/>
      <c r="R683" s="277"/>
      <c r="S683" s="277"/>
      <c r="T683" s="278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T683" s="279" t="s">
        <v>150</v>
      </c>
      <c r="AU683" s="279" t="s">
        <v>157</v>
      </c>
      <c r="AV683" s="16" t="s">
        <v>146</v>
      </c>
      <c r="AW683" s="16" t="s">
        <v>36</v>
      </c>
      <c r="AX683" s="16" t="s">
        <v>89</v>
      </c>
      <c r="AY683" s="279" t="s">
        <v>139</v>
      </c>
    </row>
    <row r="684" s="12" customFormat="1" ht="20.88" customHeight="1">
      <c r="A684" s="12"/>
      <c r="B684" s="203"/>
      <c r="C684" s="204"/>
      <c r="D684" s="205" t="s">
        <v>80</v>
      </c>
      <c r="E684" s="217" t="s">
        <v>671</v>
      </c>
      <c r="F684" s="217" t="s">
        <v>672</v>
      </c>
      <c r="G684" s="204"/>
      <c r="H684" s="204"/>
      <c r="I684" s="207"/>
      <c r="J684" s="218">
        <f>BK684</f>
        <v>0</v>
      </c>
      <c r="K684" s="204"/>
      <c r="L684" s="209"/>
      <c r="M684" s="210"/>
      <c r="N684" s="211"/>
      <c r="O684" s="211"/>
      <c r="P684" s="212">
        <f>SUM(P685:P688)</f>
        <v>0</v>
      </c>
      <c r="Q684" s="211"/>
      <c r="R684" s="212">
        <f>SUM(R685:R688)</f>
        <v>12.0368598</v>
      </c>
      <c r="S684" s="211"/>
      <c r="T684" s="213">
        <f>SUM(T685:T688)</f>
        <v>0</v>
      </c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R684" s="214" t="s">
        <v>89</v>
      </c>
      <c r="AT684" s="215" t="s">
        <v>80</v>
      </c>
      <c r="AU684" s="215" t="s">
        <v>91</v>
      </c>
      <c r="AY684" s="214" t="s">
        <v>139</v>
      </c>
      <c r="BK684" s="216">
        <f>SUM(BK685:BK688)</f>
        <v>0</v>
      </c>
    </row>
    <row r="685" s="2" customFormat="1" ht="24.15" customHeight="1">
      <c r="A685" s="39"/>
      <c r="B685" s="40"/>
      <c r="C685" s="219" t="s">
        <v>673</v>
      </c>
      <c r="D685" s="219" t="s">
        <v>141</v>
      </c>
      <c r="E685" s="220" t="s">
        <v>674</v>
      </c>
      <c r="F685" s="221" t="s">
        <v>675</v>
      </c>
      <c r="G685" s="222" t="s">
        <v>186</v>
      </c>
      <c r="H685" s="223">
        <v>7.8680000000000003</v>
      </c>
      <c r="I685" s="224"/>
      <c r="J685" s="225">
        <f>ROUND(I685*H685,2)</f>
        <v>0</v>
      </c>
      <c r="K685" s="221" t="s">
        <v>145</v>
      </c>
      <c r="L685" s="45"/>
      <c r="M685" s="226" t="s">
        <v>1</v>
      </c>
      <c r="N685" s="227" t="s">
        <v>46</v>
      </c>
      <c r="O685" s="92"/>
      <c r="P685" s="228">
        <f>O685*H685</f>
        <v>0</v>
      </c>
      <c r="Q685" s="228">
        <v>1.5298499999999999</v>
      </c>
      <c r="R685" s="228">
        <f>Q685*H685</f>
        <v>12.0368598</v>
      </c>
      <c r="S685" s="228">
        <v>0</v>
      </c>
      <c r="T685" s="229">
        <f>S685*H685</f>
        <v>0</v>
      </c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R685" s="230" t="s">
        <v>146</v>
      </c>
      <c r="AT685" s="230" t="s">
        <v>141</v>
      </c>
      <c r="AU685" s="230" t="s">
        <v>157</v>
      </c>
      <c r="AY685" s="18" t="s">
        <v>139</v>
      </c>
      <c r="BE685" s="231">
        <f>IF(N685="základní",J685,0)</f>
        <v>0</v>
      </c>
      <c r="BF685" s="231">
        <f>IF(N685="snížená",J685,0)</f>
        <v>0</v>
      </c>
      <c r="BG685" s="231">
        <f>IF(N685="zákl. přenesená",J685,0)</f>
        <v>0</v>
      </c>
      <c r="BH685" s="231">
        <f>IF(N685="sníž. přenesená",J685,0)</f>
        <v>0</v>
      </c>
      <c r="BI685" s="231">
        <f>IF(N685="nulová",J685,0)</f>
        <v>0</v>
      </c>
      <c r="BJ685" s="18" t="s">
        <v>89</v>
      </c>
      <c r="BK685" s="231">
        <f>ROUND(I685*H685,2)</f>
        <v>0</v>
      </c>
      <c r="BL685" s="18" t="s">
        <v>146</v>
      </c>
      <c r="BM685" s="230" t="s">
        <v>676</v>
      </c>
    </row>
    <row r="686" s="13" customFormat="1">
      <c r="A686" s="13"/>
      <c r="B686" s="237"/>
      <c r="C686" s="238"/>
      <c r="D686" s="232" t="s">
        <v>150</v>
      </c>
      <c r="E686" s="239" t="s">
        <v>1</v>
      </c>
      <c r="F686" s="240" t="s">
        <v>677</v>
      </c>
      <c r="G686" s="238"/>
      <c r="H686" s="239" t="s">
        <v>1</v>
      </c>
      <c r="I686" s="241"/>
      <c r="J686" s="238"/>
      <c r="K686" s="238"/>
      <c r="L686" s="242"/>
      <c r="M686" s="243"/>
      <c r="N686" s="244"/>
      <c r="O686" s="244"/>
      <c r="P686" s="244"/>
      <c r="Q686" s="244"/>
      <c r="R686" s="244"/>
      <c r="S686" s="244"/>
      <c r="T686" s="245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46" t="s">
        <v>150</v>
      </c>
      <c r="AU686" s="246" t="s">
        <v>157</v>
      </c>
      <c r="AV686" s="13" t="s">
        <v>89</v>
      </c>
      <c r="AW686" s="13" t="s">
        <v>36</v>
      </c>
      <c r="AX686" s="13" t="s">
        <v>81</v>
      </c>
      <c r="AY686" s="246" t="s">
        <v>139</v>
      </c>
    </row>
    <row r="687" s="14" customFormat="1">
      <c r="A687" s="14"/>
      <c r="B687" s="247"/>
      <c r="C687" s="248"/>
      <c r="D687" s="232" t="s">
        <v>150</v>
      </c>
      <c r="E687" s="249" t="s">
        <v>1</v>
      </c>
      <c r="F687" s="250" t="s">
        <v>678</v>
      </c>
      <c r="G687" s="248"/>
      <c r="H687" s="251">
        <v>7.8680000000000003</v>
      </c>
      <c r="I687" s="252"/>
      <c r="J687" s="248"/>
      <c r="K687" s="248"/>
      <c r="L687" s="253"/>
      <c r="M687" s="254"/>
      <c r="N687" s="255"/>
      <c r="O687" s="255"/>
      <c r="P687" s="255"/>
      <c r="Q687" s="255"/>
      <c r="R687" s="255"/>
      <c r="S687" s="255"/>
      <c r="T687" s="256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57" t="s">
        <v>150</v>
      </c>
      <c r="AU687" s="257" t="s">
        <v>157</v>
      </c>
      <c r="AV687" s="14" t="s">
        <v>91</v>
      </c>
      <c r="AW687" s="14" t="s">
        <v>36</v>
      </c>
      <c r="AX687" s="14" t="s">
        <v>81</v>
      </c>
      <c r="AY687" s="257" t="s">
        <v>139</v>
      </c>
    </row>
    <row r="688" s="16" customFormat="1">
      <c r="A688" s="16"/>
      <c r="B688" s="269"/>
      <c r="C688" s="270"/>
      <c r="D688" s="232" t="s">
        <v>150</v>
      </c>
      <c r="E688" s="271" t="s">
        <v>1</v>
      </c>
      <c r="F688" s="272" t="s">
        <v>172</v>
      </c>
      <c r="G688" s="270"/>
      <c r="H688" s="273">
        <v>7.8680000000000003</v>
      </c>
      <c r="I688" s="274"/>
      <c r="J688" s="270"/>
      <c r="K688" s="270"/>
      <c r="L688" s="275"/>
      <c r="M688" s="276"/>
      <c r="N688" s="277"/>
      <c r="O688" s="277"/>
      <c r="P688" s="277"/>
      <c r="Q688" s="277"/>
      <c r="R688" s="277"/>
      <c r="S688" s="277"/>
      <c r="T688" s="278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T688" s="279" t="s">
        <v>150</v>
      </c>
      <c r="AU688" s="279" t="s">
        <v>157</v>
      </c>
      <c r="AV688" s="16" t="s">
        <v>146</v>
      </c>
      <c r="AW688" s="16" t="s">
        <v>36</v>
      </c>
      <c r="AX688" s="16" t="s">
        <v>89</v>
      </c>
      <c r="AY688" s="279" t="s">
        <v>139</v>
      </c>
    </row>
    <row r="689" s="12" customFormat="1" ht="20.88" customHeight="1">
      <c r="A689" s="12"/>
      <c r="B689" s="203"/>
      <c r="C689" s="204"/>
      <c r="D689" s="205" t="s">
        <v>80</v>
      </c>
      <c r="E689" s="217" t="s">
        <v>679</v>
      </c>
      <c r="F689" s="217" t="s">
        <v>680</v>
      </c>
      <c r="G689" s="204"/>
      <c r="H689" s="204"/>
      <c r="I689" s="207"/>
      <c r="J689" s="218">
        <f>BK689</f>
        <v>0</v>
      </c>
      <c r="K689" s="204"/>
      <c r="L689" s="209"/>
      <c r="M689" s="210"/>
      <c r="N689" s="211"/>
      <c r="O689" s="211"/>
      <c r="P689" s="212">
        <f>SUM(P690:P733)</f>
        <v>0</v>
      </c>
      <c r="Q689" s="211"/>
      <c r="R689" s="212">
        <f>SUM(R690:R733)</f>
        <v>0</v>
      </c>
      <c r="S689" s="211"/>
      <c r="T689" s="213">
        <f>SUM(T690:T733)</f>
        <v>77.351680000000002</v>
      </c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R689" s="214" t="s">
        <v>89</v>
      </c>
      <c r="AT689" s="215" t="s">
        <v>80</v>
      </c>
      <c r="AU689" s="215" t="s">
        <v>91</v>
      </c>
      <c r="AY689" s="214" t="s">
        <v>139</v>
      </c>
      <c r="BK689" s="216">
        <f>SUM(BK690:BK733)</f>
        <v>0</v>
      </c>
    </row>
    <row r="690" s="2" customFormat="1" ht="24.15" customHeight="1">
      <c r="A690" s="39"/>
      <c r="B690" s="40"/>
      <c r="C690" s="219" t="s">
        <v>681</v>
      </c>
      <c r="D690" s="219" t="s">
        <v>141</v>
      </c>
      <c r="E690" s="220" t="s">
        <v>682</v>
      </c>
      <c r="F690" s="221" t="s">
        <v>683</v>
      </c>
      <c r="G690" s="222" t="s">
        <v>167</v>
      </c>
      <c r="H690" s="223">
        <v>42.600000000000001</v>
      </c>
      <c r="I690" s="224"/>
      <c r="J690" s="225">
        <f>ROUND(I690*H690,2)</f>
        <v>0</v>
      </c>
      <c r="K690" s="221" t="s">
        <v>145</v>
      </c>
      <c r="L690" s="45"/>
      <c r="M690" s="226" t="s">
        <v>1</v>
      </c>
      <c r="N690" s="227" t="s">
        <v>46</v>
      </c>
      <c r="O690" s="92"/>
      <c r="P690" s="228">
        <f>O690*H690</f>
        <v>0</v>
      </c>
      <c r="Q690" s="228">
        <v>0</v>
      </c>
      <c r="R690" s="228">
        <f>Q690*H690</f>
        <v>0</v>
      </c>
      <c r="S690" s="228">
        <v>0.32000000000000001</v>
      </c>
      <c r="T690" s="229">
        <f>S690*H690</f>
        <v>13.632000000000001</v>
      </c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R690" s="230" t="s">
        <v>146</v>
      </c>
      <c r="AT690" s="230" t="s">
        <v>141</v>
      </c>
      <c r="AU690" s="230" t="s">
        <v>157</v>
      </c>
      <c r="AY690" s="18" t="s">
        <v>139</v>
      </c>
      <c r="BE690" s="231">
        <f>IF(N690="základní",J690,0)</f>
        <v>0</v>
      </c>
      <c r="BF690" s="231">
        <f>IF(N690="snížená",J690,0)</f>
        <v>0</v>
      </c>
      <c r="BG690" s="231">
        <f>IF(N690="zákl. přenesená",J690,0)</f>
        <v>0</v>
      </c>
      <c r="BH690" s="231">
        <f>IF(N690="sníž. přenesená",J690,0)</f>
        <v>0</v>
      </c>
      <c r="BI690" s="231">
        <f>IF(N690="nulová",J690,0)</f>
        <v>0</v>
      </c>
      <c r="BJ690" s="18" t="s">
        <v>89</v>
      </c>
      <c r="BK690" s="231">
        <f>ROUND(I690*H690,2)</f>
        <v>0</v>
      </c>
      <c r="BL690" s="18" t="s">
        <v>146</v>
      </c>
      <c r="BM690" s="230" t="s">
        <v>684</v>
      </c>
    </row>
    <row r="691" s="13" customFormat="1">
      <c r="A691" s="13"/>
      <c r="B691" s="237"/>
      <c r="C691" s="238"/>
      <c r="D691" s="232" t="s">
        <v>150</v>
      </c>
      <c r="E691" s="239" t="s">
        <v>1</v>
      </c>
      <c r="F691" s="240" t="s">
        <v>226</v>
      </c>
      <c r="G691" s="238"/>
      <c r="H691" s="239" t="s">
        <v>1</v>
      </c>
      <c r="I691" s="241"/>
      <c r="J691" s="238"/>
      <c r="K691" s="238"/>
      <c r="L691" s="242"/>
      <c r="M691" s="243"/>
      <c r="N691" s="244"/>
      <c r="O691" s="244"/>
      <c r="P691" s="244"/>
      <c r="Q691" s="244"/>
      <c r="R691" s="244"/>
      <c r="S691" s="244"/>
      <c r="T691" s="245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T691" s="246" t="s">
        <v>150</v>
      </c>
      <c r="AU691" s="246" t="s">
        <v>157</v>
      </c>
      <c r="AV691" s="13" t="s">
        <v>89</v>
      </c>
      <c r="AW691" s="13" t="s">
        <v>36</v>
      </c>
      <c r="AX691" s="13" t="s">
        <v>81</v>
      </c>
      <c r="AY691" s="246" t="s">
        <v>139</v>
      </c>
    </row>
    <row r="692" s="14" customFormat="1">
      <c r="A692" s="14"/>
      <c r="B692" s="247"/>
      <c r="C692" s="248"/>
      <c r="D692" s="232" t="s">
        <v>150</v>
      </c>
      <c r="E692" s="249" t="s">
        <v>1</v>
      </c>
      <c r="F692" s="250" t="s">
        <v>685</v>
      </c>
      <c r="G692" s="248"/>
      <c r="H692" s="251">
        <v>41</v>
      </c>
      <c r="I692" s="252"/>
      <c r="J692" s="248"/>
      <c r="K692" s="248"/>
      <c r="L692" s="253"/>
      <c r="M692" s="254"/>
      <c r="N692" s="255"/>
      <c r="O692" s="255"/>
      <c r="P692" s="255"/>
      <c r="Q692" s="255"/>
      <c r="R692" s="255"/>
      <c r="S692" s="255"/>
      <c r="T692" s="256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T692" s="257" t="s">
        <v>150</v>
      </c>
      <c r="AU692" s="257" t="s">
        <v>157</v>
      </c>
      <c r="AV692" s="14" t="s">
        <v>91</v>
      </c>
      <c r="AW692" s="14" t="s">
        <v>36</v>
      </c>
      <c r="AX692" s="14" t="s">
        <v>81</v>
      </c>
      <c r="AY692" s="257" t="s">
        <v>139</v>
      </c>
    </row>
    <row r="693" s="14" customFormat="1">
      <c r="A693" s="14"/>
      <c r="B693" s="247"/>
      <c r="C693" s="248"/>
      <c r="D693" s="232" t="s">
        <v>150</v>
      </c>
      <c r="E693" s="249" t="s">
        <v>1</v>
      </c>
      <c r="F693" s="250" t="s">
        <v>686</v>
      </c>
      <c r="G693" s="248"/>
      <c r="H693" s="251">
        <v>1.6000000000000001</v>
      </c>
      <c r="I693" s="252"/>
      <c r="J693" s="248"/>
      <c r="K693" s="248"/>
      <c r="L693" s="253"/>
      <c r="M693" s="254"/>
      <c r="N693" s="255"/>
      <c r="O693" s="255"/>
      <c r="P693" s="255"/>
      <c r="Q693" s="255"/>
      <c r="R693" s="255"/>
      <c r="S693" s="255"/>
      <c r="T693" s="256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T693" s="257" t="s">
        <v>150</v>
      </c>
      <c r="AU693" s="257" t="s">
        <v>157</v>
      </c>
      <c r="AV693" s="14" t="s">
        <v>91</v>
      </c>
      <c r="AW693" s="14" t="s">
        <v>36</v>
      </c>
      <c r="AX693" s="14" t="s">
        <v>81</v>
      </c>
      <c r="AY693" s="257" t="s">
        <v>139</v>
      </c>
    </row>
    <row r="694" s="16" customFormat="1">
      <c r="A694" s="16"/>
      <c r="B694" s="269"/>
      <c r="C694" s="270"/>
      <c r="D694" s="232" t="s">
        <v>150</v>
      </c>
      <c r="E694" s="271" t="s">
        <v>1</v>
      </c>
      <c r="F694" s="272" t="s">
        <v>172</v>
      </c>
      <c r="G694" s="270"/>
      <c r="H694" s="273">
        <v>42.600000000000001</v>
      </c>
      <c r="I694" s="274"/>
      <c r="J694" s="270"/>
      <c r="K694" s="270"/>
      <c r="L694" s="275"/>
      <c r="M694" s="276"/>
      <c r="N694" s="277"/>
      <c r="O694" s="277"/>
      <c r="P694" s="277"/>
      <c r="Q694" s="277"/>
      <c r="R694" s="277"/>
      <c r="S694" s="277"/>
      <c r="T694" s="278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T694" s="279" t="s">
        <v>150</v>
      </c>
      <c r="AU694" s="279" t="s">
        <v>157</v>
      </c>
      <c r="AV694" s="16" t="s">
        <v>146</v>
      </c>
      <c r="AW694" s="16" t="s">
        <v>36</v>
      </c>
      <c r="AX694" s="16" t="s">
        <v>89</v>
      </c>
      <c r="AY694" s="279" t="s">
        <v>139</v>
      </c>
    </row>
    <row r="695" s="2" customFormat="1" ht="16.5" customHeight="1">
      <c r="A695" s="39"/>
      <c r="B695" s="40"/>
      <c r="C695" s="219" t="s">
        <v>687</v>
      </c>
      <c r="D695" s="219" t="s">
        <v>141</v>
      </c>
      <c r="E695" s="220" t="s">
        <v>688</v>
      </c>
      <c r="F695" s="221" t="s">
        <v>689</v>
      </c>
      <c r="G695" s="222" t="s">
        <v>167</v>
      </c>
      <c r="H695" s="223">
        <v>55</v>
      </c>
      <c r="I695" s="224"/>
      <c r="J695" s="225">
        <f>ROUND(I695*H695,2)</f>
        <v>0</v>
      </c>
      <c r="K695" s="221" t="s">
        <v>1</v>
      </c>
      <c r="L695" s="45"/>
      <c r="M695" s="226" t="s">
        <v>1</v>
      </c>
      <c r="N695" s="227" t="s">
        <v>46</v>
      </c>
      <c r="O695" s="92"/>
      <c r="P695" s="228">
        <f>O695*H695</f>
        <v>0</v>
      </c>
      <c r="Q695" s="228">
        <v>0</v>
      </c>
      <c r="R695" s="228">
        <f>Q695*H695</f>
        <v>0</v>
      </c>
      <c r="S695" s="228">
        <v>1</v>
      </c>
      <c r="T695" s="229">
        <f>S695*H695</f>
        <v>55</v>
      </c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R695" s="230" t="s">
        <v>146</v>
      </c>
      <c r="AT695" s="230" t="s">
        <v>141</v>
      </c>
      <c r="AU695" s="230" t="s">
        <v>157</v>
      </c>
      <c r="AY695" s="18" t="s">
        <v>139</v>
      </c>
      <c r="BE695" s="231">
        <f>IF(N695="základní",J695,0)</f>
        <v>0</v>
      </c>
      <c r="BF695" s="231">
        <f>IF(N695="snížená",J695,0)</f>
        <v>0</v>
      </c>
      <c r="BG695" s="231">
        <f>IF(N695="zákl. přenesená",J695,0)</f>
        <v>0</v>
      </c>
      <c r="BH695" s="231">
        <f>IF(N695="sníž. přenesená",J695,0)</f>
        <v>0</v>
      </c>
      <c r="BI695" s="231">
        <f>IF(N695="nulová",J695,0)</f>
        <v>0</v>
      </c>
      <c r="BJ695" s="18" t="s">
        <v>89</v>
      </c>
      <c r="BK695" s="231">
        <f>ROUND(I695*H695,2)</f>
        <v>0</v>
      </c>
      <c r="BL695" s="18" t="s">
        <v>146</v>
      </c>
      <c r="BM695" s="230" t="s">
        <v>690</v>
      </c>
    </row>
    <row r="696" s="13" customFormat="1">
      <c r="A696" s="13"/>
      <c r="B696" s="237"/>
      <c r="C696" s="238"/>
      <c r="D696" s="232" t="s">
        <v>150</v>
      </c>
      <c r="E696" s="239" t="s">
        <v>1</v>
      </c>
      <c r="F696" s="240" t="s">
        <v>226</v>
      </c>
      <c r="G696" s="238"/>
      <c r="H696" s="239" t="s">
        <v>1</v>
      </c>
      <c r="I696" s="241"/>
      <c r="J696" s="238"/>
      <c r="K696" s="238"/>
      <c r="L696" s="242"/>
      <c r="M696" s="243"/>
      <c r="N696" s="244"/>
      <c r="O696" s="244"/>
      <c r="P696" s="244"/>
      <c r="Q696" s="244"/>
      <c r="R696" s="244"/>
      <c r="S696" s="244"/>
      <c r="T696" s="245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6" t="s">
        <v>150</v>
      </c>
      <c r="AU696" s="246" t="s">
        <v>157</v>
      </c>
      <c r="AV696" s="13" t="s">
        <v>89</v>
      </c>
      <c r="AW696" s="13" t="s">
        <v>36</v>
      </c>
      <c r="AX696" s="13" t="s">
        <v>81</v>
      </c>
      <c r="AY696" s="246" t="s">
        <v>139</v>
      </c>
    </row>
    <row r="697" s="14" customFormat="1">
      <c r="A697" s="14"/>
      <c r="B697" s="247"/>
      <c r="C697" s="248"/>
      <c r="D697" s="232" t="s">
        <v>150</v>
      </c>
      <c r="E697" s="249" t="s">
        <v>1</v>
      </c>
      <c r="F697" s="250" t="s">
        <v>691</v>
      </c>
      <c r="G697" s="248"/>
      <c r="H697" s="251">
        <v>55</v>
      </c>
      <c r="I697" s="252"/>
      <c r="J697" s="248"/>
      <c r="K697" s="248"/>
      <c r="L697" s="253"/>
      <c r="M697" s="254"/>
      <c r="N697" s="255"/>
      <c r="O697" s="255"/>
      <c r="P697" s="255"/>
      <c r="Q697" s="255"/>
      <c r="R697" s="255"/>
      <c r="S697" s="255"/>
      <c r="T697" s="256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57" t="s">
        <v>150</v>
      </c>
      <c r="AU697" s="257" t="s">
        <v>157</v>
      </c>
      <c r="AV697" s="14" t="s">
        <v>91</v>
      </c>
      <c r="AW697" s="14" t="s">
        <v>36</v>
      </c>
      <c r="AX697" s="14" t="s">
        <v>81</v>
      </c>
      <c r="AY697" s="257" t="s">
        <v>139</v>
      </c>
    </row>
    <row r="698" s="16" customFormat="1">
      <c r="A698" s="16"/>
      <c r="B698" s="269"/>
      <c r="C698" s="270"/>
      <c r="D698" s="232" t="s">
        <v>150</v>
      </c>
      <c r="E698" s="271" t="s">
        <v>1</v>
      </c>
      <c r="F698" s="272" t="s">
        <v>172</v>
      </c>
      <c r="G698" s="270"/>
      <c r="H698" s="273">
        <v>55</v>
      </c>
      <c r="I698" s="274"/>
      <c r="J698" s="270"/>
      <c r="K698" s="270"/>
      <c r="L698" s="275"/>
      <c r="M698" s="276"/>
      <c r="N698" s="277"/>
      <c r="O698" s="277"/>
      <c r="P698" s="277"/>
      <c r="Q698" s="277"/>
      <c r="R698" s="277"/>
      <c r="S698" s="277"/>
      <c r="T698" s="278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T698" s="279" t="s">
        <v>150</v>
      </c>
      <c r="AU698" s="279" t="s">
        <v>157</v>
      </c>
      <c r="AV698" s="16" t="s">
        <v>146</v>
      </c>
      <c r="AW698" s="16" t="s">
        <v>36</v>
      </c>
      <c r="AX698" s="16" t="s">
        <v>89</v>
      </c>
      <c r="AY698" s="279" t="s">
        <v>139</v>
      </c>
    </row>
    <row r="699" s="2" customFormat="1" ht="24.15" customHeight="1">
      <c r="A699" s="39"/>
      <c r="B699" s="40"/>
      <c r="C699" s="219" t="s">
        <v>692</v>
      </c>
      <c r="D699" s="219" t="s">
        <v>141</v>
      </c>
      <c r="E699" s="220" t="s">
        <v>693</v>
      </c>
      <c r="F699" s="221" t="s">
        <v>694</v>
      </c>
      <c r="G699" s="222" t="s">
        <v>186</v>
      </c>
      <c r="H699" s="223">
        <v>4.2290000000000001</v>
      </c>
      <c r="I699" s="224"/>
      <c r="J699" s="225">
        <f>ROUND(I699*H699,2)</f>
        <v>0</v>
      </c>
      <c r="K699" s="221" t="s">
        <v>145</v>
      </c>
      <c r="L699" s="45"/>
      <c r="M699" s="226" t="s">
        <v>1</v>
      </c>
      <c r="N699" s="227" t="s">
        <v>46</v>
      </c>
      <c r="O699" s="92"/>
      <c r="P699" s="228">
        <f>O699*H699</f>
        <v>0</v>
      </c>
      <c r="Q699" s="228">
        <v>0</v>
      </c>
      <c r="R699" s="228">
        <f>Q699*H699</f>
        <v>0</v>
      </c>
      <c r="S699" s="228">
        <v>1.9199999999999999</v>
      </c>
      <c r="T699" s="229">
        <f>S699*H699</f>
        <v>8.1196800000000007</v>
      </c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R699" s="230" t="s">
        <v>146</v>
      </c>
      <c r="AT699" s="230" t="s">
        <v>141</v>
      </c>
      <c r="AU699" s="230" t="s">
        <v>157</v>
      </c>
      <c r="AY699" s="18" t="s">
        <v>139</v>
      </c>
      <c r="BE699" s="231">
        <f>IF(N699="základní",J699,0)</f>
        <v>0</v>
      </c>
      <c r="BF699" s="231">
        <f>IF(N699="snížená",J699,0)</f>
        <v>0</v>
      </c>
      <c r="BG699" s="231">
        <f>IF(N699="zákl. přenesená",J699,0)</f>
        <v>0</v>
      </c>
      <c r="BH699" s="231">
        <f>IF(N699="sníž. přenesená",J699,0)</f>
        <v>0</v>
      </c>
      <c r="BI699" s="231">
        <f>IF(N699="nulová",J699,0)</f>
        <v>0</v>
      </c>
      <c r="BJ699" s="18" t="s">
        <v>89</v>
      </c>
      <c r="BK699" s="231">
        <f>ROUND(I699*H699,2)</f>
        <v>0</v>
      </c>
      <c r="BL699" s="18" t="s">
        <v>146</v>
      </c>
      <c r="BM699" s="230" t="s">
        <v>695</v>
      </c>
    </row>
    <row r="700" s="13" customFormat="1">
      <c r="A700" s="13"/>
      <c r="B700" s="237"/>
      <c r="C700" s="238"/>
      <c r="D700" s="232" t="s">
        <v>150</v>
      </c>
      <c r="E700" s="239" t="s">
        <v>1</v>
      </c>
      <c r="F700" s="240" t="s">
        <v>230</v>
      </c>
      <c r="G700" s="238"/>
      <c r="H700" s="239" t="s">
        <v>1</v>
      </c>
      <c r="I700" s="241"/>
      <c r="J700" s="238"/>
      <c r="K700" s="238"/>
      <c r="L700" s="242"/>
      <c r="M700" s="243"/>
      <c r="N700" s="244"/>
      <c r="O700" s="244"/>
      <c r="P700" s="244"/>
      <c r="Q700" s="244"/>
      <c r="R700" s="244"/>
      <c r="S700" s="244"/>
      <c r="T700" s="245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T700" s="246" t="s">
        <v>150</v>
      </c>
      <c r="AU700" s="246" t="s">
        <v>157</v>
      </c>
      <c r="AV700" s="13" t="s">
        <v>89</v>
      </c>
      <c r="AW700" s="13" t="s">
        <v>36</v>
      </c>
      <c r="AX700" s="13" t="s">
        <v>81</v>
      </c>
      <c r="AY700" s="246" t="s">
        <v>139</v>
      </c>
    </row>
    <row r="701" s="14" customFormat="1">
      <c r="A701" s="14"/>
      <c r="B701" s="247"/>
      <c r="C701" s="248"/>
      <c r="D701" s="232" t="s">
        <v>150</v>
      </c>
      <c r="E701" s="249" t="s">
        <v>1</v>
      </c>
      <c r="F701" s="250" t="s">
        <v>696</v>
      </c>
      <c r="G701" s="248"/>
      <c r="H701" s="251">
        <v>4.2290000000000001</v>
      </c>
      <c r="I701" s="252"/>
      <c r="J701" s="248"/>
      <c r="K701" s="248"/>
      <c r="L701" s="253"/>
      <c r="M701" s="254"/>
      <c r="N701" s="255"/>
      <c r="O701" s="255"/>
      <c r="P701" s="255"/>
      <c r="Q701" s="255"/>
      <c r="R701" s="255"/>
      <c r="S701" s="255"/>
      <c r="T701" s="256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T701" s="257" t="s">
        <v>150</v>
      </c>
      <c r="AU701" s="257" t="s">
        <v>157</v>
      </c>
      <c r="AV701" s="14" t="s">
        <v>91</v>
      </c>
      <c r="AW701" s="14" t="s">
        <v>36</v>
      </c>
      <c r="AX701" s="14" t="s">
        <v>81</v>
      </c>
      <c r="AY701" s="257" t="s">
        <v>139</v>
      </c>
    </row>
    <row r="702" s="16" customFormat="1">
      <c r="A702" s="16"/>
      <c r="B702" s="269"/>
      <c r="C702" s="270"/>
      <c r="D702" s="232" t="s">
        <v>150</v>
      </c>
      <c r="E702" s="271" t="s">
        <v>1</v>
      </c>
      <c r="F702" s="272" t="s">
        <v>172</v>
      </c>
      <c r="G702" s="270"/>
      <c r="H702" s="273">
        <v>4.2290000000000001</v>
      </c>
      <c r="I702" s="274"/>
      <c r="J702" s="270"/>
      <c r="K702" s="270"/>
      <c r="L702" s="275"/>
      <c r="M702" s="276"/>
      <c r="N702" s="277"/>
      <c r="O702" s="277"/>
      <c r="P702" s="277"/>
      <c r="Q702" s="277"/>
      <c r="R702" s="277"/>
      <c r="S702" s="277"/>
      <c r="T702" s="278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T702" s="279" t="s">
        <v>150</v>
      </c>
      <c r="AU702" s="279" t="s">
        <v>157</v>
      </c>
      <c r="AV702" s="16" t="s">
        <v>146</v>
      </c>
      <c r="AW702" s="16" t="s">
        <v>36</v>
      </c>
      <c r="AX702" s="16" t="s">
        <v>89</v>
      </c>
      <c r="AY702" s="279" t="s">
        <v>139</v>
      </c>
    </row>
    <row r="703" s="2" customFormat="1" ht="24.15" customHeight="1">
      <c r="A703" s="39"/>
      <c r="B703" s="40"/>
      <c r="C703" s="219" t="s">
        <v>697</v>
      </c>
      <c r="D703" s="219" t="s">
        <v>141</v>
      </c>
      <c r="E703" s="220" t="s">
        <v>698</v>
      </c>
      <c r="F703" s="221" t="s">
        <v>699</v>
      </c>
      <c r="G703" s="222" t="s">
        <v>546</v>
      </c>
      <c r="H703" s="223">
        <v>4</v>
      </c>
      <c r="I703" s="224"/>
      <c r="J703" s="225">
        <f>ROUND(I703*H703,2)</f>
        <v>0</v>
      </c>
      <c r="K703" s="221" t="s">
        <v>145</v>
      </c>
      <c r="L703" s="45"/>
      <c r="M703" s="226" t="s">
        <v>1</v>
      </c>
      <c r="N703" s="227" t="s">
        <v>46</v>
      </c>
      <c r="O703" s="92"/>
      <c r="P703" s="228">
        <f>O703*H703</f>
        <v>0</v>
      </c>
      <c r="Q703" s="228">
        <v>0</v>
      </c>
      <c r="R703" s="228">
        <f>Q703*H703</f>
        <v>0</v>
      </c>
      <c r="S703" s="228">
        <v>0.14999999999999999</v>
      </c>
      <c r="T703" s="229">
        <f>S703*H703</f>
        <v>0.59999999999999998</v>
      </c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R703" s="230" t="s">
        <v>146</v>
      </c>
      <c r="AT703" s="230" t="s">
        <v>141</v>
      </c>
      <c r="AU703" s="230" t="s">
        <v>157</v>
      </c>
      <c r="AY703" s="18" t="s">
        <v>139</v>
      </c>
      <c r="BE703" s="231">
        <f>IF(N703="základní",J703,0)</f>
        <v>0</v>
      </c>
      <c r="BF703" s="231">
        <f>IF(N703="snížená",J703,0)</f>
        <v>0</v>
      </c>
      <c r="BG703" s="231">
        <f>IF(N703="zákl. přenesená",J703,0)</f>
        <v>0</v>
      </c>
      <c r="BH703" s="231">
        <f>IF(N703="sníž. přenesená",J703,0)</f>
        <v>0</v>
      </c>
      <c r="BI703" s="231">
        <f>IF(N703="nulová",J703,0)</f>
        <v>0</v>
      </c>
      <c r="BJ703" s="18" t="s">
        <v>89</v>
      </c>
      <c r="BK703" s="231">
        <f>ROUND(I703*H703,2)</f>
        <v>0</v>
      </c>
      <c r="BL703" s="18" t="s">
        <v>146</v>
      </c>
      <c r="BM703" s="230" t="s">
        <v>700</v>
      </c>
    </row>
    <row r="704" s="13" customFormat="1">
      <c r="A704" s="13"/>
      <c r="B704" s="237"/>
      <c r="C704" s="238"/>
      <c r="D704" s="232" t="s">
        <v>150</v>
      </c>
      <c r="E704" s="239" t="s">
        <v>1</v>
      </c>
      <c r="F704" s="240" t="s">
        <v>701</v>
      </c>
      <c r="G704" s="238"/>
      <c r="H704" s="239" t="s">
        <v>1</v>
      </c>
      <c r="I704" s="241"/>
      <c r="J704" s="238"/>
      <c r="K704" s="238"/>
      <c r="L704" s="242"/>
      <c r="M704" s="243"/>
      <c r="N704" s="244"/>
      <c r="O704" s="244"/>
      <c r="P704" s="244"/>
      <c r="Q704" s="244"/>
      <c r="R704" s="244"/>
      <c r="S704" s="244"/>
      <c r="T704" s="245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46" t="s">
        <v>150</v>
      </c>
      <c r="AU704" s="246" t="s">
        <v>157</v>
      </c>
      <c r="AV704" s="13" t="s">
        <v>89</v>
      </c>
      <c r="AW704" s="13" t="s">
        <v>36</v>
      </c>
      <c r="AX704" s="13" t="s">
        <v>81</v>
      </c>
      <c r="AY704" s="246" t="s">
        <v>139</v>
      </c>
    </row>
    <row r="705" s="13" customFormat="1">
      <c r="A705" s="13"/>
      <c r="B705" s="237"/>
      <c r="C705" s="238"/>
      <c r="D705" s="232" t="s">
        <v>150</v>
      </c>
      <c r="E705" s="239" t="s">
        <v>1</v>
      </c>
      <c r="F705" s="240" t="s">
        <v>169</v>
      </c>
      <c r="G705" s="238"/>
      <c r="H705" s="239" t="s">
        <v>1</v>
      </c>
      <c r="I705" s="241"/>
      <c r="J705" s="238"/>
      <c r="K705" s="238"/>
      <c r="L705" s="242"/>
      <c r="M705" s="243"/>
      <c r="N705" s="244"/>
      <c r="O705" s="244"/>
      <c r="P705" s="244"/>
      <c r="Q705" s="244"/>
      <c r="R705" s="244"/>
      <c r="S705" s="244"/>
      <c r="T705" s="245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46" t="s">
        <v>150</v>
      </c>
      <c r="AU705" s="246" t="s">
        <v>157</v>
      </c>
      <c r="AV705" s="13" t="s">
        <v>89</v>
      </c>
      <c r="AW705" s="13" t="s">
        <v>36</v>
      </c>
      <c r="AX705" s="13" t="s">
        <v>81</v>
      </c>
      <c r="AY705" s="246" t="s">
        <v>139</v>
      </c>
    </row>
    <row r="706" s="14" customFormat="1">
      <c r="A706" s="14"/>
      <c r="B706" s="247"/>
      <c r="C706" s="248"/>
      <c r="D706" s="232" t="s">
        <v>150</v>
      </c>
      <c r="E706" s="249" t="s">
        <v>1</v>
      </c>
      <c r="F706" s="250" t="s">
        <v>702</v>
      </c>
      <c r="G706" s="248"/>
      <c r="H706" s="251">
        <v>4</v>
      </c>
      <c r="I706" s="252"/>
      <c r="J706" s="248"/>
      <c r="K706" s="248"/>
      <c r="L706" s="253"/>
      <c r="M706" s="254"/>
      <c r="N706" s="255"/>
      <c r="O706" s="255"/>
      <c r="P706" s="255"/>
      <c r="Q706" s="255"/>
      <c r="R706" s="255"/>
      <c r="S706" s="255"/>
      <c r="T706" s="256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57" t="s">
        <v>150</v>
      </c>
      <c r="AU706" s="257" t="s">
        <v>157</v>
      </c>
      <c r="AV706" s="14" t="s">
        <v>91</v>
      </c>
      <c r="AW706" s="14" t="s">
        <v>36</v>
      </c>
      <c r="AX706" s="14" t="s">
        <v>81</v>
      </c>
      <c r="AY706" s="257" t="s">
        <v>139</v>
      </c>
    </row>
    <row r="707" s="16" customFormat="1">
      <c r="A707" s="16"/>
      <c r="B707" s="269"/>
      <c r="C707" s="270"/>
      <c r="D707" s="232" t="s">
        <v>150</v>
      </c>
      <c r="E707" s="271" t="s">
        <v>1</v>
      </c>
      <c r="F707" s="272" t="s">
        <v>172</v>
      </c>
      <c r="G707" s="270"/>
      <c r="H707" s="273">
        <v>4</v>
      </c>
      <c r="I707" s="274"/>
      <c r="J707" s="270"/>
      <c r="K707" s="270"/>
      <c r="L707" s="275"/>
      <c r="M707" s="276"/>
      <c r="N707" s="277"/>
      <c r="O707" s="277"/>
      <c r="P707" s="277"/>
      <c r="Q707" s="277"/>
      <c r="R707" s="277"/>
      <c r="S707" s="277"/>
      <c r="T707" s="278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T707" s="279" t="s">
        <v>150</v>
      </c>
      <c r="AU707" s="279" t="s">
        <v>157</v>
      </c>
      <c r="AV707" s="16" t="s">
        <v>146</v>
      </c>
      <c r="AW707" s="16" t="s">
        <v>36</v>
      </c>
      <c r="AX707" s="16" t="s">
        <v>89</v>
      </c>
      <c r="AY707" s="279" t="s">
        <v>139</v>
      </c>
    </row>
    <row r="708" s="2" customFormat="1" ht="24.15" customHeight="1">
      <c r="A708" s="39"/>
      <c r="B708" s="40"/>
      <c r="C708" s="219" t="s">
        <v>703</v>
      </c>
      <c r="D708" s="219" t="s">
        <v>141</v>
      </c>
      <c r="E708" s="220" t="s">
        <v>704</v>
      </c>
      <c r="F708" s="221" t="s">
        <v>705</v>
      </c>
      <c r="G708" s="222" t="s">
        <v>167</v>
      </c>
      <c r="H708" s="223">
        <v>125.7</v>
      </c>
      <c r="I708" s="224"/>
      <c r="J708" s="225">
        <f>ROUND(I708*H708,2)</f>
        <v>0</v>
      </c>
      <c r="K708" s="221" t="s">
        <v>1</v>
      </c>
      <c r="L708" s="45"/>
      <c r="M708" s="226" t="s">
        <v>1</v>
      </c>
      <c r="N708" s="227" t="s">
        <v>46</v>
      </c>
      <c r="O708" s="92"/>
      <c r="P708" s="228">
        <f>O708*H708</f>
        <v>0</v>
      </c>
      <c r="Q708" s="228">
        <v>0</v>
      </c>
      <c r="R708" s="228">
        <f>Q708*H708</f>
        <v>0</v>
      </c>
      <c r="S708" s="228">
        <v>0</v>
      </c>
      <c r="T708" s="229">
        <f>S708*H708</f>
        <v>0</v>
      </c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R708" s="230" t="s">
        <v>146</v>
      </c>
      <c r="AT708" s="230" t="s">
        <v>141</v>
      </c>
      <c r="AU708" s="230" t="s">
        <v>157</v>
      </c>
      <c r="AY708" s="18" t="s">
        <v>139</v>
      </c>
      <c r="BE708" s="231">
        <f>IF(N708="základní",J708,0)</f>
        <v>0</v>
      </c>
      <c r="BF708" s="231">
        <f>IF(N708="snížená",J708,0)</f>
        <v>0</v>
      </c>
      <c r="BG708" s="231">
        <f>IF(N708="zákl. přenesená",J708,0)</f>
        <v>0</v>
      </c>
      <c r="BH708" s="231">
        <f>IF(N708="sníž. přenesená",J708,0)</f>
        <v>0</v>
      </c>
      <c r="BI708" s="231">
        <f>IF(N708="nulová",J708,0)</f>
        <v>0</v>
      </c>
      <c r="BJ708" s="18" t="s">
        <v>89</v>
      </c>
      <c r="BK708" s="231">
        <f>ROUND(I708*H708,2)</f>
        <v>0</v>
      </c>
      <c r="BL708" s="18" t="s">
        <v>146</v>
      </c>
      <c r="BM708" s="230" t="s">
        <v>706</v>
      </c>
    </row>
    <row r="709" s="13" customFormat="1">
      <c r="A709" s="13"/>
      <c r="B709" s="237"/>
      <c r="C709" s="238"/>
      <c r="D709" s="232" t="s">
        <v>150</v>
      </c>
      <c r="E709" s="239" t="s">
        <v>1</v>
      </c>
      <c r="F709" s="240" t="s">
        <v>226</v>
      </c>
      <c r="G709" s="238"/>
      <c r="H709" s="239" t="s">
        <v>1</v>
      </c>
      <c r="I709" s="241"/>
      <c r="J709" s="238"/>
      <c r="K709" s="238"/>
      <c r="L709" s="242"/>
      <c r="M709" s="243"/>
      <c r="N709" s="244"/>
      <c r="O709" s="244"/>
      <c r="P709" s="244"/>
      <c r="Q709" s="244"/>
      <c r="R709" s="244"/>
      <c r="S709" s="244"/>
      <c r="T709" s="245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46" t="s">
        <v>150</v>
      </c>
      <c r="AU709" s="246" t="s">
        <v>157</v>
      </c>
      <c r="AV709" s="13" t="s">
        <v>89</v>
      </c>
      <c r="AW709" s="13" t="s">
        <v>36</v>
      </c>
      <c r="AX709" s="13" t="s">
        <v>81</v>
      </c>
      <c r="AY709" s="246" t="s">
        <v>139</v>
      </c>
    </row>
    <row r="710" s="14" customFormat="1">
      <c r="A710" s="14"/>
      <c r="B710" s="247"/>
      <c r="C710" s="248"/>
      <c r="D710" s="232" t="s">
        <v>150</v>
      </c>
      <c r="E710" s="249" t="s">
        <v>1</v>
      </c>
      <c r="F710" s="250" t="s">
        <v>707</v>
      </c>
      <c r="G710" s="248"/>
      <c r="H710" s="251">
        <v>41</v>
      </c>
      <c r="I710" s="252"/>
      <c r="J710" s="248"/>
      <c r="K710" s="248"/>
      <c r="L710" s="253"/>
      <c r="M710" s="254"/>
      <c r="N710" s="255"/>
      <c r="O710" s="255"/>
      <c r="P710" s="255"/>
      <c r="Q710" s="255"/>
      <c r="R710" s="255"/>
      <c r="S710" s="255"/>
      <c r="T710" s="256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257" t="s">
        <v>150</v>
      </c>
      <c r="AU710" s="257" t="s">
        <v>157</v>
      </c>
      <c r="AV710" s="14" t="s">
        <v>91</v>
      </c>
      <c r="AW710" s="14" t="s">
        <v>36</v>
      </c>
      <c r="AX710" s="14" t="s">
        <v>81</v>
      </c>
      <c r="AY710" s="257" t="s">
        <v>139</v>
      </c>
    </row>
    <row r="711" s="14" customFormat="1">
      <c r="A711" s="14"/>
      <c r="B711" s="247"/>
      <c r="C711" s="248"/>
      <c r="D711" s="232" t="s">
        <v>150</v>
      </c>
      <c r="E711" s="249" t="s">
        <v>1</v>
      </c>
      <c r="F711" s="250" t="s">
        <v>708</v>
      </c>
      <c r="G711" s="248"/>
      <c r="H711" s="251">
        <v>55</v>
      </c>
      <c r="I711" s="252"/>
      <c r="J711" s="248"/>
      <c r="K711" s="248"/>
      <c r="L711" s="253"/>
      <c r="M711" s="254"/>
      <c r="N711" s="255"/>
      <c r="O711" s="255"/>
      <c r="P711" s="255"/>
      <c r="Q711" s="255"/>
      <c r="R711" s="255"/>
      <c r="S711" s="255"/>
      <c r="T711" s="256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T711" s="257" t="s">
        <v>150</v>
      </c>
      <c r="AU711" s="257" t="s">
        <v>157</v>
      </c>
      <c r="AV711" s="14" t="s">
        <v>91</v>
      </c>
      <c r="AW711" s="14" t="s">
        <v>36</v>
      </c>
      <c r="AX711" s="14" t="s">
        <v>81</v>
      </c>
      <c r="AY711" s="257" t="s">
        <v>139</v>
      </c>
    </row>
    <row r="712" s="14" customFormat="1">
      <c r="A712" s="14"/>
      <c r="B712" s="247"/>
      <c r="C712" s="248"/>
      <c r="D712" s="232" t="s">
        <v>150</v>
      </c>
      <c r="E712" s="249" t="s">
        <v>1</v>
      </c>
      <c r="F712" s="250" t="s">
        <v>686</v>
      </c>
      <c r="G712" s="248"/>
      <c r="H712" s="251">
        <v>1.6000000000000001</v>
      </c>
      <c r="I712" s="252"/>
      <c r="J712" s="248"/>
      <c r="K712" s="248"/>
      <c r="L712" s="253"/>
      <c r="M712" s="254"/>
      <c r="N712" s="255"/>
      <c r="O712" s="255"/>
      <c r="P712" s="255"/>
      <c r="Q712" s="255"/>
      <c r="R712" s="255"/>
      <c r="S712" s="255"/>
      <c r="T712" s="256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T712" s="257" t="s">
        <v>150</v>
      </c>
      <c r="AU712" s="257" t="s">
        <v>157</v>
      </c>
      <c r="AV712" s="14" t="s">
        <v>91</v>
      </c>
      <c r="AW712" s="14" t="s">
        <v>36</v>
      </c>
      <c r="AX712" s="14" t="s">
        <v>81</v>
      </c>
      <c r="AY712" s="257" t="s">
        <v>139</v>
      </c>
    </row>
    <row r="713" s="13" customFormat="1">
      <c r="A713" s="13"/>
      <c r="B713" s="237"/>
      <c r="C713" s="238"/>
      <c r="D713" s="232" t="s">
        <v>150</v>
      </c>
      <c r="E713" s="239" t="s">
        <v>1</v>
      </c>
      <c r="F713" s="240" t="s">
        <v>677</v>
      </c>
      <c r="G713" s="238"/>
      <c r="H713" s="239" t="s">
        <v>1</v>
      </c>
      <c r="I713" s="241"/>
      <c r="J713" s="238"/>
      <c r="K713" s="238"/>
      <c r="L713" s="242"/>
      <c r="M713" s="243"/>
      <c r="N713" s="244"/>
      <c r="O713" s="244"/>
      <c r="P713" s="244"/>
      <c r="Q713" s="244"/>
      <c r="R713" s="244"/>
      <c r="S713" s="244"/>
      <c r="T713" s="245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46" t="s">
        <v>150</v>
      </c>
      <c r="AU713" s="246" t="s">
        <v>157</v>
      </c>
      <c r="AV713" s="13" t="s">
        <v>89</v>
      </c>
      <c r="AW713" s="13" t="s">
        <v>36</v>
      </c>
      <c r="AX713" s="13" t="s">
        <v>81</v>
      </c>
      <c r="AY713" s="246" t="s">
        <v>139</v>
      </c>
    </row>
    <row r="714" s="14" customFormat="1">
      <c r="A714" s="14"/>
      <c r="B714" s="247"/>
      <c r="C714" s="248"/>
      <c r="D714" s="232" t="s">
        <v>150</v>
      </c>
      <c r="E714" s="249" t="s">
        <v>1</v>
      </c>
      <c r="F714" s="250" t="s">
        <v>709</v>
      </c>
      <c r="G714" s="248"/>
      <c r="H714" s="251">
        <v>28.100000000000001</v>
      </c>
      <c r="I714" s="252"/>
      <c r="J714" s="248"/>
      <c r="K714" s="248"/>
      <c r="L714" s="253"/>
      <c r="M714" s="254"/>
      <c r="N714" s="255"/>
      <c r="O714" s="255"/>
      <c r="P714" s="255"/>
      <c r="Q714" s="255"/>
      <c r="R714" s="255"/>
      <c r="S714" s="255"/>
      <c r="T714" s="256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T714" s="257" t="s">
        <v>150</v>
      </c>
      <c r="AU714" s="257" t="s">
        <v>157</v>
      </c>
      <c r="AV714" s="14" t="s">
        <v>91</v>
      </c>
      <c r="AW714" s="14" t="s">
        <v>36</v>
      </c>
      <c r="AX714" s="14" t="s">
        <v>81</v>
      </c>
      <c r="AY714" s="257" t="s">
        <v>139</v>
      </c>
    </row>
    <row r="715" s="16" customFormat="1">
      <c r="A715" s="16"/>
      <c r="B715" s="269"/>
      <c r="C715" s="270"/>
      <c r="D715" s="232" t="s">
        <v>150</v>
      </c>
      <c r="E715" s="271" t="s">
        <v>1</v>
      </c>
      <c r="F715" s="272" t="s">
        <v>172</v>
      </c>
      <c r="G715" s="270"/>
      <c r="H715" s="273">
        <v>125.7</v>
      </c>
      <c r="I715" s="274"/>
      <c r="J715" s="270"/>
      <c r="K715" s="270"/>
      <c r="L715" s="275"/>
      <c r="M715" s="276"/>
      <c r="N715" s="277"/>
      <c r="O715" s="277"/>
      <c r="P715" s="277"/>
      <c r="Q715" s="277"/>
      <c r="R715" s="277"/>
      <c r="S715" s="277"/>
      <c r="T715" s="278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T715" s="279" t="s">
        <v>150</v>
      </c>
      <c r="AU715" s="279" t="s">
        <v>157</v>
      </c>
      <c r="AV715" s="16" t="s">
        <v>146</v>
      </c>
      <c r="AW715" s="16" t="s">
        <v>36</v>
      </c>
      <c r="AX715" s="16" t="s">
        <v>89</v>
      </c>
      <c r="AY715" s="279" t="s">
        <v>139</v>
      </c>
    </row>
    <row r="716" s="2" customFormat="1" ht="24.15" customHeight="1">
      <c r="A716" s="39"/>
      <c r="B716" s="40"/>
      <c r="C716" s="219" t="s">
        <v>710</v>
      </c>
      <c r="D716" s="219" t="s">
        <v>141</v>
      </c>
      <c r="E716" s="220" t="s">
        <v>711</v>
      </c>
      <c r="F716" s="221" t="s">
        <v>712</v>
      </c>
      <c r="G716" s="222" t="s">
        <v>291</v>
      </c>
      <c r="H716" s="223">
        <v>77.352000000000004</v>
      </c>
      <c r="I716" s="224"/>
      <c r="J716" s="225">
        <f>ROUND(I716*H716,2)</f>
        <v>0</v>
      </c>
      <c r="K716" s="221" t="s">
        <v>145</v>
      </c>
      <c r="L716" s="45"/>
      <c r="M716" s="226" t="s">
        <v>1</v>
      </c>
      <c r="N716" s="227" t="s">
        <v>46</v>
      </c>
      <c r="O716" s="92"/>
      <c r="P716" s="228">
        <f>O716*H716</f>
        <v>0</v>
      </c>
      <c r="Q716" s="228">
        <v>0</v>
      </c>
      <c r="R716" s="228">
        <f>Q716*H716</f>
        <v>0</v>
      </c>
      <c r="S716" s="228">
        <v>0</v>
      </c>
      <c r="T716" s="229">
        <f>S716*H716</f>
        <v>0</v>
      </c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R716" s="230" t="s">
        <v>146</v>
      </c>
      <c r="AT716" s="230" t="s">
        <v>141</v>
      </c>
      <c r="AU716" s="230" t="s">
        <v>157</v>
      </c>
      <c r="AY716" s="18" t="s">
        <v>139</v>
      </c>
      <c r="BE716" s="231">
        <f>IF(N716="základní",J716,0)</f>
        <v>0</v>
      </c>
      <c r="BF716" s="231">
        <f>IF(N716="snížená",J716,0)</f>
        <v>0</v>
      </c>
      <c r="BG716" s="231">
        <f>IF(N716="zákl. přenesená",J716,0)</f>
        <v>0</v>
      </c>
      <c r="BH716" s="231">
        <f>IF(N716="sníž. přenesená",J716,0)</f>
        <v>0</v>
      </c>
      <c r="BI716" s="231">
        <f>IF(N716="nulová",J716,0)</f>
        <v>0</v>
      </c>
      <c r="BJ716" s="18" t="s">
        <v>89</v>
      </c>
      <c r="BK716" s="231">
        <f>ROUND(I716*H716,2)</f>
        <v>0</v>
      </c>
      <c r="BL716" s="18" t="s">
        <v>146</v>
      </c>
      <c r="BM716" s="230" t="s">
        <v>713</v>
      </c>
    </row>
    <row r="717" s="2" customFormat="1">
      <c r="A717" s="39"/>
      <c r="B717" s="40"/>
      <c r="C717" s="41"/>
      <c r="D717" s="232" t="s">
        <v>148</v>
      </c>
      <c r="E717" s="41"/>
      <c r="F717" s="233" t="s">
        <v>714</v>
      </c>
      <c r="G717" s="41"/>
      <c r="H717" s="41"/>
      <c r="I717" s="234"/>
      <c r="J717" s="41"/>
      <c r="K717" s="41"/>
      <c r="L717" s="45"/>
      <c r="M717" s="235"/>
      <c r="N717" s="236"/>
      <c r="O717" s="92"/>
      <c r="P717" s="92"/>
      <c r="Q717" s="92"/>
      <c r="R717" s="92"/>
      <c r="S717" s="92"/>
      <c r="T717" s="93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T717" s="18" t="s">
        <v>148</v>
      </c>
      <c r="AU717" s="18" t="s">
        <v>157</v>
      </c>
    </row>
    <row r="718" s="13" customFormat="1">
      <c r="A718" s="13"/>
      <c r="B718" s="237"/>
      <c r="C718" s="238"/>
      <c r="D718" s="232" t="s">
        <v>150</v>
      </c>
      <c r="E718" s="239" t="s">
        <v>1</v>
      </c>
      <c r="F718" s="240" t="s">
        <v>715</v>
      </c>
      <c r="G718" s="238"/>
      <c r="H718" s="239" t="s">
        <v>1</v>
      </c>
      <c r="I718" s="241"/>
      <c r="J718" s="238"/>
      <c r="K718" s="238"/>
      <c r="L718" s="242"/>
      <c r="M718" s="243"/>
      <c r="N718" s="244"/>
      <c r="O718" s="244"/>
      <c r="P718" s="244"/>
      <c r="Q718" s="244"/>
      <c r="R718" s="244"/>
      <c r="S718" s="244"/>
      <c r="T718" s="245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46" t="s">
        <v>150</v>
      </c>
      <c r="AU718" s="246" t="s">
        <v>157</v>
      </c>
      <c r="AV718" s="13" t="s">
        <v>89</v>
      </c>
      <c r="AW718" s="13" t="s">
        <v>36</v>
      </c>
      <c r="AX718" s="13" t="s">
        <v>81</v>
      </c>
      <c r="AY718" s="246" t="s">
        <v>139</v>
      </c>
    </row>
    <row r="719" s="14" customFormat="1">
      <c r="A719" s="14"/>
      <c r="B719" s="247"/>
      <c r="C719" s="248"/>
      <c r="D719" s="232" t="s">
        <v>150</v>
      </c>
      <c r="E719" s="249" t="s">
        <v>1</v>
      </c>
      <c r="F719" s="250" t="s">
        <v>716</v>
      </c>
      <c r="G719" s="248"/>
      <c r="H719" s="251">
        <v>77.352000000000004</v>
      </c>
      <c r="I719" s="252"/>
      <c r="J719" s="248"/>
      <c r="K719" s="248"/>
      <c r="L719" s="253"/>
      <c r="M719" s="254"/>
      <c r="N719" s="255"/>
      <c r="O719" s="255"/>
      <c r="P719" s="255"/>
      <c r="Q719" s="255"/>
      <c r="R719" s="255"/>
      <c r="S719" s="255"/>
      <c r="T719" s="256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257" t="s">
        <v>150</v>
      </c>
      <c r="AU719" s="257" t="s">
        <v>157</v>
      </c>
      <c r="AV719" s="14" t="s">
        <v>91</v>
      </c>
      <c r="AW719" s="14" t="s">
        <v>36</v>
      </c>
      <c r="AX719" s="14" t="s">
        <v>81</v>
      </c>
      <c r="AY719" s="257" t="s">
        <v>139</v>
      </c>
    </row>
    <row r="720" s="16" customFormat="1">
      <c r="A720" s="16"/>
      <c r="B720" s="269"/>
      <c r="C720" s="270"/>
      <c r="D720" s="232" t="s">
        <v>150</v>
      </c>
      <c r="E720" s="271" t="s">
        <v>1</v>
      </c>
      <c r="F720" s="272" t="s">
        <v>172</v>
      </c>
      <c r="G720" s="270"/>
      <c r="H720" s="273">
        <v>77.352000000000004</v>
      </c>
      <c r="I720" s="274"/>
      <c r="J720" s="270"/>
      <c r="K720" s="270"/>
      <c r="L720" s="275"/>
      <c r="M720" s="276"/>
      <c r="N720" s="277"/>
      <c r="O720" s="277"/>
      <c r="P720" s="277"/>
      <c r="Q720" s="277"/>
      <c r="R720" s="277"/>
      <c r="S720" s="277"/>
      <c r="T720" s="278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T720" s="279" t="s">
        <v>150</v>
      </c>
      <c r="AU720" s="279" t="s">
        <v>157</v>
      </c>
      <c r="AV720" s="16" t="s">
        <v>146</v>
      </c>
      <c r="AW720" s="16" t="s">
        <v>36</v>
      </c>
      <c r="AX720" s="16" t="s">
        <v>89</v>
      </c>
      <c r="AY720" s="279" t="s">
        <v>139</v>
      </c>
    </row>
    <row r="721" s="2" customFormat="1" ht="24.15" customHeight="1">
      <c r="A721" s="39"/>
      <c r="B721" s="40"/>
      <c r="C721" s="219" t="s">
        <v>717</v>
      </c>
      <c r="D721" s="219" t="s">
        <v>141</v>
      </c>
      <c r="E721" s="220" t="s">
        <v>718</v>
      </c>
      <c r="F721" s="221" t="s">
        <v>719</v>
      </c>
      <c r="G721" s="222" t="s">
        <v>291</v>
      </c>
      <c r="H721" s="223">
        <v>773.51999999999998</v>
      </c>
      <c r="I721" s="224"/>
      <c r="J721" s="225">
        <f>ROUND(I721*H721,2)</f>
        <v>0</v>
      </c>
      <c r="K721" s="221" t="s">
        <v>145</v>
      </c>
      <c r="L721" s="45"/>
      <c r="M721" s="226" t="s">
        <v>1</v>
      </c>
      <c r="N721" s="227" t="s">
        <v>46</v>
      </c>
      <c r="O721" s="92"/>
      <c r="P721" s="228">
        <f>O721*H721</f>
        <v>0</v>
      </c>
      <c r="Q721" s="228">
        <v>0</v>
      </c>
      <c r="R721" s="228">
        <f>Q721*H721</f>
        <v>0</v>
      </c>
      <c r="S721" s="228">
        <v>0</v>
      </c>
      <c r="T721" s="229">
        <f>S721*H721</f>
        <v>0</v>
      </c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R721" s="230" t="s">
        <v>146</v>
      </c>
      <c r="AT721" s="230" t="s">
        <v>141</v>
      </c>
      <c r="AU721" s="230" t="s">
        <v>157</v>
      </c>
      <c r="AY721" s="18" t="s">
        <v>139</v>
      </c>
      <c r="BE721" s="231">
        <f>IF(N721="základní",J721,0)</f>
        <v>0</v>
      </c>
      <c r="BF721" s="231">
        <f>IF(N721="snížená",J721,0)</f>
        <v>0</v>
      </c>
      <c r="BG721" s="231">
        <f>IF(N721="zákl. přenesená",J721,0)</f>
        <v>0</v>
      </c>
      <c r="BH721" s="231">
        <f>IF(N721="sníž. přenesená",J721,0)</f>
        <v>0</v>
      </c>
      <c r="BI721" s="231">
        <f>IF(N721="nulová",J721,0)</f>
        <v>0</v>
      </c>
      <c r="BJ721" s="18" t="s">
        <v>89</v>
      </c>
      <c r="BK721" s="231">
        <f>ROUND(I721*H721,2)</f>
        <v>0</v>
      </c>
      <c r="BL721" s="18" t="s">
        <v>146</v>
      </c>
      <c r="BM721" s="230" t="s">
        <v>720</v>
      </c>
    </row>
    <row r="722" s="13" customFormat="1">
      <c r="A722" s="13"/>
      <c r="B722" s="237"/>
      <c r="C722" s="238"/>
      <c r="D722" s="232" t="s">
        <v>150</v>
      </c>
      <c r="E722" s="239" t="s">
        <v>1</v>
      </c>
      <c r="F722" s="240" t="s">
        <v>385</v>
      </c>
      <c r="G722" s="238"/>
      <c r="H722" s="239" t="s">
        <v>1</v>
      </c>
      <c r="I722" s="241"/>
      <c r="J722" s="238"/>
      <c r="K722" s="238"/>
      <c r="L722" s="242"/>
      <c r="M722" s="243"/>
      <c r="N722" s="244"/>
      <c r="O722" s="244"/>
      <c r="P722" s="244"/>
      <c r="Q722" s="244"/>
      <c r="R722" s="244"/>
      <c r="S722" s="244"/>
      <c r="T722" s="245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46" t="s">
        <v>150</v>
      </c>
      <c r="AU722" s="246" t="s">
        <v>157</v>
      </c>
      <c r="AV722" s="13" t="s">
        <v>89</v>
      </c>
      <c r="AW722" s="13" t="s">
        <v>36</v>
      </c>
      <c r="AX722" s="13" t="s">
        <v>81</v>
      </c>
      <c r="AY722" s="246" t="s">
        <v>139</v>
      </c>
    </row>
    <row r="723" s="14" customFormat="1">
      <c r="A723" s="14"/>
      <c r="B723" s="247"/>
      <c r="C723" s="248"/>
      <c r="D723" s="232" t="s">
        <v>150</v>
      </c>
      <c r="E723" s="249" t="s">
        <v>1</v>
      </c>
      <c r="F723" s="250" t="s">
        <v>721</v>
      </c>
      <c r="G723" s="248"/>
      <c r="H723" s="251">
        <v>773.51999999999998</v>
      </c>
      <c r="I723" s="252"/>
      <c r="J723" s="248"/>
      <c r="K723" s="248"/>
      <c r="L723" s="253"/>
      <c r="M723" s="254"/>
      <c r="N723" s="255"/>
      <c r="O723" s="255"/>
      <c r="P723" s="255"/>
      <c r="Q723" s="255"/>
      <c r="R723" s="255"/>
      <c r="S723" s="255"/>
      <c r="T723" s="256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T723" s="257" t="s">
        <v>150</v>
      </c>
      <c r="AU723" s="257" t="s">
        <v>157</v>
      </c>
      <c r="AV723" s="14" t="s">
        <v>91</v>
      </c>
      <c r="AW723" s="14" t="s">
        <v>36</v>
      </c>
      <c r="AX723" s="14" t="s">
        <v>81</v>
      </c>
      <c r="AY723" s="257" t="s">
        <v>139</v>
      </c>
    </row>
    <row r="724" s="16" customFormat="1">
      <c r="A724" s="16"/>
      <c r="B724" s="269"/>
      <c r="C724" s="270"/>
      <c r="D724" s="232" t="s">
        <v>150</v>
      </c>
      <c r="E724" s="271" t="s">
        <v>1</v>
      </c>
      <c r="F724" s="272" t="s">
        <v>172</v>
      </c>
      <c r="G724" s="270"/>
      <c r="H724" s="273">
        <v>773.51999999999998</v>
      </c>
      <c r="I724" s="274"/>
      <c r="J724" s="270"/>
      <c r="K724" s="270"/>
      <c r="L724" s="275"/>
      <c r="M724" s="276"/>
      <c r="N724" s="277"/>
      <c r="O724" s="277"/>
      <c r="P724" s="277"/>
      <c r="Q724" s="277"/>
      <c r="R724" s="277"/>
      <c r="S724" s="277"/>
      <c r="T724" s="278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T724" s="279" t="s">
        <v>150</v>
      </c>
      <c r="AU724" s="279" t="s">
        <v>157</v>
      </c>
      <c r="AV724" s="16" t="s">
        <v>146</v>
      </c>
      <c r="AW724" s="16" t="s">
        <v>36</v>
      </c>
      <c r="AX724" s="16" t="s">
        <v>89</v>
      </c>
      <c r="AY724" s="279" t="s">
        <v>139</v>
      </c>
    </row>
    <row r="725" s="2" customFormat="1" ht="37.8" customHeight="1">
      <c r="A725" s="39"/>
      <c r="B725" s="40"/>
      <c r="C725" s="219" t="s">
        <v>722</v>
      </c>
      <c r="D725" s="219" t="s">
        <v>141</v>
      </c>
      <c r="E725" s="220" t="s">
        <v>723</v>
      </c>
      <c r="F725" s="221" t="s">
        <v>724</v>
      </c>
      <c r="G725" s="222" t="s">
        <v>291</v>
      </c>
      <c r="H725" s="223">
        <v>76.751999999999995</v>
      </c>
      <c r="I725" s="224"/>
      <c r="J725" s="225">
        <f>ROUND(I725*H725,2)</f>
        <v>0</v>
      </c>
      <c r="K725" s="221" t="s">
        <v>145</v>
      </c>
      <c r="L725" s="45"/>
      <c r="M725" s="226" t="s">
        <v>1</v>
      </c>
      <c r="N725" s="227" t="s">
        <v>46</v>
      </c>
      <c r="O725" s="92"/>
      <c r="P725" s="228">
        <f>O725*H725</f>
        <v>0</v>
      </c>
      <c r="Q725" s="228">
        <v>0</v>
      </c>
      <c r="R725" s="228">
        <f>Q725*H725</f>
        <v>0</v>
      </c>
      <c r="S725" s="228">
        <v>0</v>
      </c>
      <c r="T725" s="229">
        <f>S725*H725</f>
        <v>0</v>
      </c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R725" s="230" t="s">
        <v>146</v>
      </c>
      <c r="AT725" s="230" t="s">
        <v>141</v>
      </c>
      <c r="AU725" s="230" t="s">
        <v>157</v>
      </c>
      <c r="AY725" s="18" t="s">
        <v>139</v>
      </c>
      <c r="BE725" s="231">
        <f>IF(N725="základní",J725,0)</f>
        <v>0</v>
      </c>
      <c r="BF725" s="231">
        <f>IF(N725="snížená",J725,0)</f>
        <v>0</v>
      </c>
      <c r="BG725" s="231">
        <f>IF(N725="zákl. přenesená",J725,0)</f>
        <v>0</v>
      </c>
      <c r="BH725" s="231">
        <f>IF(N725="sníž. přenesená",J725,0)</f>
        <v>0</v>
      </c>
      <c r="BI725" s="231">
        <f>IF(N725="nulová",J725,0)</f>
        <v>0</v>
      </c>
      <c r="BJ725" s="18" t="s">
        <v>89</v>
      </c>
      <c r="BK725" s="231">
        <f>ROUND(I725*H725,2)</f>
        <v>0</v>
      </c>
      <c r="BL725" s="18" t="s">
        <v>146</v>
      </c>
      <c r="BM725" s="230" t="s">
        <v>725</v>
      </c>
    </row>
    <row r="726" s="13" customFormat="1">
      <c r="A726" s="13"/>
      <c r="B726" s="237"/>
      <c r="C726" s="238"/>
      <c r="D726" s="232" t="s">
        <v>150</v>
      </c>
      <c r="E726" s="239" t="s">
        <v>1</v>
      </c>
      <c r="F726" s="240" t="s">
        <v>715</v>
      </c>
      <c r="G726" s="238"/>
      <c r="H726" s="239" t="s">
        <v>1</v>
      </c>
      <c r="I726" s="241"/>
      <c r="J726" s="238"/>
      <c r="K726" s="238"/>
      <c r="L726" s="242"/>
      <c r="M726" s="243"/>
      <c r="N726" s="244"/>
      <c r="O726" s="244"/>
      <c r="P726" s="244"/>
      <c r="Q726" s="244"/>
      <c r="R726" s="244"/>
      <c r="S726" s="244"/>
      <c r="T726" s="245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46" t="s">
        <v>150</v>
      </c>
      <c r="AU726" s="246" t="s">
        <v>157</v>
      </c>
      <c r="AV726" s="13" t="s">
        <v>89</v>
      </c>
      <c r="AW726" s="13" t="s">
        <v>36</v>
      </c>
      <c r="AX726" s="13" t="s">
        <v>81</v>
      </c>
      <c r="AY726" s="246" t="s">
        <v>139</v>
      </c>
    </row>
    <row r="727" s="14" customFormat="1">
      <c r="A727" s="14"/>
      <c r="B727" s="247"/>
      <c r="C727" s="248"/>
      <c r="D727" s="232" t="s">
        <v>150</v>
      </c>
      <c r="E727" s="249" t="s">
        <v>1</v>
      </c>
      <c r="F727" s="250" t="s">
        <v>726</v>
      </c>
      <c r="G727" s="248"/>
      <c r="H727" s="251">
        <v>68.632000000000005</v>
      </c>
      <c r="I727" s="252"/>
      <c r="J727" s="248"/>
      <c r="K727" s="248"/>
      <c r="L727" s="253"/>
      <c r="M727" s="254"/>
      <c r="N727" s="255"/>
      <c r="O727" s="255"/>
      <c r="P727" s="255"/>
      <c r="Q727" s="255"/>
      <c r="R727" s="255"/>
      <c r="S727" s="255"/>
      <c r="T727" s="256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T727" s="257" t="s">
        <v>150</v>
      </c>
      <c r="AU727" s="257" t="s">
        <v>157</v>
      </c>
      <c r="AV727" s="14" t="s">
        <v>91</v>
      </c>
      <c r="AW727" s="14" t="s">
        <v>36</v>
      </c>
      <c r="AX727" s="14" t="s">
        <v>81</v>
      </c>
      <c r="AY727" s="257" t="s">
        <v>139</v>
      </c>
    </row>
    <row r="728" s="14" customFormat="1">
      <c r="A728" s="14"/>
      <c r="B728" s="247"/>
      <c r="C728" s="248"/>
      <c r="D728" s="232" t="s">
        <v>150</v>
      </c>
      <c r="E728" s="249" t="s">
        <v>1</v>
      </c>
      <c r="F728" s="250" t="s">
        <v>727</v>
      </c>
      <c r="G728" s="248"/>
      <c r="H728" s="251">
        <v>8.1199999999999992</v>
      </c>
      <c r="I728" s="252"/>
      <c r="J728" s="248"/>
      <c r="K728" s="248"/>
      <c r="L728" s="253"/>
      <c r="M728" s="254"/>
      <c r="N728" s="255"/>
      <c r="O728" s="255"/>
      <c r="P728" s="255"/>
      <c r="Q728" s="255"/>
      <c r="R728" s="255"/>
      <c r="S728" s="255"/>
      <c r="T728" s="256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57" t="s">
        <v>150</v>
      </c>
      <c r="AU728" s="257" t="s">
        <v>157</v>
      </c>
      <c r="AV728" s="14" t="s">
        <v>91</v>
      </c>
      <c r="AW728" s="14" t="s">
        <v>36</v>
      </c>
      <c r="AX728" s="14" t="s">
        <v>81</v>
      </c>
      <c r="AY728" s="257" t="s">
        <v>139</v>
      </c>
    </row>
    <row r="729" s="16" customFormat="1">
      <c r="A729" s="16"/>
      <c r="B729" s="269"/>
      <c r="C729" s="270"/>
      <c r="D729" s="232" t="s">
        <v>150</v>
      </c>
      <c r="E729" s="271" t="s">
        <v>1</v>
      </c>
      <c r="F729" s="272" t="s">
        <v>172</v>
      </c>
      <c r="G729" s="270"/>
      <c r="H729" s="273">
        <v>76.751999999999995</v>
      </c>
      <c r="I729" s="274"/>
      <c r="J729" s="270"/>
      <c r="K729" s="270"/>
      <c r="L729" s="275"/>
      <c r="M729" s="276"/>
      <c r="N729" s="277"/>
      <c r="O729" s="277"/>
      <c r="P729" s="277"/>
      <c r="Q729" s="277"/>
      <c r="R729" s="277"/>
      <c r="S729" s="277"/>
      <c r="T729" s="278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T729" s="279" t="s">
        <v>150</v>
      </c>
      <c r="AU729" s="279" t="s">
        <v>157</v>
      </c>
      <c r="AV729" s="16" t="s">
        <v>146</v>
      </c>
      <c r="AW729" s="16" t="s">
        <v>36</v>
      </c>
      <c r="AX729" s="16" t="s">
        <v>89</v>
      </c>
      <c r="AY729" s="279" t="s">
        <v>139</v>
      </c>
    </row>
    <row r="730" s="2" customFormat="1" ht="33" customHeight="1">
      <c r="A730" s="39"/>
      <c r="B730" s="40"/>
      <c r="C730" s="219" t="s">
        <v>728</v>
      </c>
      <c r="D730" s="219" t="s">
        <v>141</v>
      </c>
      <c r="E730" s="220" t="s">
        <v>729</v>
      </c>
      <c r="F730" s="221" t="s">
        <v>730</v>
      </c>
      <c r="G730" s="222" t="s">
        <v>291</v>
      </c>
      <c r="H730" s="223">
        <v>0.59999999999999998</v>
      </c>
      <c r="I730" s="224"/>
      <c r="J730" s="225">
        <f>ROUND(I730*H730,2)</f>
        <v>0</v>
      </c>
      <c r="K730" s="221" t="s">
        <v>145</v>
      </c>
      <c r="L730" s="45"/>
      <c r="M730" s="226" t="s">
        <v>1</v>
      </c>
      <c r="N730" s="227" t="s">
        <v>46</v>
      </c>
      <c r="O730" s="92"/>
      <c r="P730" s="228">
        <f>O730*H730</f>
        <v>0</v>
      </c>
      <c r="Q730" s="228">
        <v>0</v>
      </c>
      <c r="R730" s="228">
        <f>Q730*H730</f>
        <v>0</v>
      </c>
      <c r="S730" s="228">
        <v>0</v>
      </c>
      <c r="T730" s="229">
        <f>S730*H730</f>
        <v>0</v>
      </c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R730" s="230" t="s">
        <v>146</v>
      </c>
      <c r="AT730" s="230" t="s">
        <v>141</v>
      </c>
      <c r="AU730" s="230" t="s">
        <v>157</v>
      </c>
      <c r="AY730" s="18" t="s">
        <v>139</v>
      </c>
      <c r="BE730" s="231">
        <f>IF(N730="základní",J730,0)</f>
        <v>0</v>
      </c>
      <c r="BF730" s="231">
        <f>IF(N730="snížená",J730,0)</f>
        <v>0</v>
      </c>
      <c r="BG730" s="231">
        <f>IF(N730="zákl. přenesená",J730,0)</f>
        <v>0</v>
      </c>
      <c r="BH730" s="231">
        <f>IF(N730="sníž. přenesená",J730,0)</f>
        <v>0</v>
      </c>
      <c r="BI730" s="231">
        <f>IF(N730="nulová",J730,0)</f>
        <v>0</v>
      </c>
      <c r="BJ730" s="18" t="s">
        <v>89</v>
      </c>
      <c r="BK730" s="231">
        <f>ROUND(I730*H730,2)</f>
        <v>0</v>
      </c>
      <c r="BL730" s="18" t="s">
        <v>146</v>
      </c>
      <c r="BM730" s="230" t="s">
        <v>731</v>
      </c>
    </row>
    <row r="731" s="13" customFormat="1">
      <c r="A731" s="13"/>
      <c r="B731" s="237"/>
      <c r="C731" s="238"/>
      <c r="D731" s="232" t="s">
        <v>150</v>
      </c>
      <c r="E731" s="239" t="s">
        <v>1</v>
      </c>
      <c r="F731" s="240" t="s">
        <v>715</v>
      </c>
      <c r="G731" s="238"/>
      <c r="H731" s="239" t="s">
        <v>1</v>
      </c>
      <c r="I731" s="241"/>
      <c r="J731" s="238"/>
      <c r="K731" s="238"/>
      <c r="L731" s="242"/>
      <c r="M731" s="243"/>
      <c r="N731" s="244"/>
      <c r="O731" s="244"/>
      <c r="P731" s="244"/>
      <c r="Q731" s="244"/>
      <c r="R731" s="244"/>
      <c r="S731" s="244"/>
      <c r="T731" s="245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46" t="s">
        <v>150</v>
      </c>
      <c r="AU731" s="246" t="s">
        <v>157</v>
      </c>
      <c r="AV731" s="13" t="s">
        <v>89</v>
      </c>
      <c r="AW731" s="13" t="s">
        <v>36</v>
      </c>
      <c r="AX731" s="13" t="s">
        <v>81</v>
      </c>
      <c r="AY731" s="246" t="s">
        <v>139</v>
      </c>
    </row>
    <row r="732" s="14" customFormat="1">
      <c r="A732" s="14"/>
      <c r="B732" s="247"/>
      <c r="C732" s="248"/>
      <c r="D732" s="232" t="s">
        <v>150</v>
      </c>
      <c r="E732" s="249" t="s">
        <v>1</v>
      </c>
      <c r="F732" s="250" t="s">
        <v>732</v>
      </c>
      <c r="G732" s="248"/>
      <c r="H732" s="251">
        <v>0.59999999999999998</v>
      </c>
      <c r="I732" s="252"/>
      <c r="J732" s="248"/>
      <c r="K732" s="248"/>
      <c r="L732" s="253"/>
      <c r="M732" s="254"/>
      <c r="N732" s="255"/>
      <c r="O732" s="255"/>
      <c r="P732" s="255"/>
      <c r="Q732" s="255"/>
      <c r="R732" s="255"/>
      <c r="S732" s="255"/>
      <c r="T732" s="256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257" t="s">
        <v>150</v>
      </c>
      <c r="AU732" s="257" t="s">
        <v>157</v>
      </c>
      <c r="AV732" s="14" t="s">
        <v>91</v>
      </c>
      <c r="AW732" s="14" t="s">
        <v>36</v>
      </c>
      <c r="AX732" s="14" t="s">
        <v>81</v>
      </c>
      <c r="AY732" s="257" t="s">
        <v>139</v>
      </c>
    </row>
    <row r="733" s="16" customFormat="1">
      <c r="A733" s="16"/>
      <c r="B733" s="269"/>
      <c r="C733" s="270"/>
      <c r="D733" s="232" t="s">
        <v>150</v>
      </c>
      <c r="E733" s="271" t="s">
        <v>1</v>
      </c>
      <c r="F733" s="272" t="s">
        <v>172</v>
      </c>
      <c r="G733" s="270"/>
      <c r="H733" s="273">
        <v>0.59999999999999998</v>
      </c>
      <c r="I733" s="274"/>
      <c r="J733" s="270"/>
      <c r="K733" s="270"/>
      <c r="L733" s="275"/>
      <c r="M733" s="276"/>
      <c r="N733" s="277"/>
      <c r="O733" s="277"/>
      <c r="P733" s="277"/>
      <c r="Q733" s="277"/>
      <c r="R733" s="277"/>
      <c r="S733" s="277"/>
      <c r="T733" s="278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T733" s="279" t="s">
        <v>150</v>
      </c>
      <c r="AU733" s="279" t="s">
        <v>157</v>
      </c>
      <c r="AV733" s="16" t="s">
        <v>146</v>
      </c>
      <c r="AW733" s="16" t="s">
        <v>36</v>
      </c>
      <c r="AX733" s="16" t="s">
        <v>89</v>
      </c>
      <c r="AY733" s="279" t="s">
        <v>139</v>
      </c>
    </row>
    <row r="734" s="12" customFormat="1" ht="22.8" customHeight="1">
      <c r="A734" s="12"/>
      <c r="B734" s="203"/>
      <c r="C734" s="204"/>
      <c r="D734" s="205" t="s">
        <v>80</v>
      </c>
      <c r="E734" s="217" t="s">
        <v>733</v>
      </c>
      <c r="F734" s="217" t="s">
        <v>734</v>
      </c>
      <c r="G734" s="204"/>
      <c r="H734" s="204"/>
      <c r="I734" s="207"/>
      <c r="J734" s="218">
        <f>BK734</f>
        <v>0</v>
      </c>
      <c r="K734" s="204"/>
      <c r="L734" s="209"/>
      <c r="M734" s="210"/>
      <c r="N734" s="211"/>
      <c r="O734" s="211"/>
      <c r="P734" s="212">
        <f>P735</f>
        <v>0</v>
      </c>
      <c r="Q734" s="211"/>
      <c r="R734" s="212">
        <f>R735</f>
        <v>0</v>
      </c>
      <c r="S734" s="211"/>
      <c r="T734" s="213">
        <f>T735</f>
        <v>0</v>
      </c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R734" s="214" t="s">
        <v>89</v>
      </c>
      <c r="AT734" s="215" t="s">
        <v>80</v>
      </c>
      <c r="AU734" s="215" t="s">
        <v>89</v>
      </c>
      <c r="AY734" s="214" t="s">
        <v>139</v>
      </c>
      <c r="BK734" s="216">
        <f>BK735</f>
        <v>0</v>
      </c>
    </row>
    <row r="735" s="2" customFormat="1" ht="24.15" customHeight="1">
      <c r="A735" s="39"/>
      <c r="B735" s="40"/>
      <c r="C735" s="219" t="s">
        <v>735</v>
      </c>
      <c r="D735" s="219" t="s">
        <v>141</v>
      </c>
      <c r="E735" s="220" t="s">
        <v>736</v>
      </c>
      <c r="F735" s="221" t="s">
        <v>737</v>
      </c>
      <c r="G735" s="222" t="s">
        <v>291</v>
      </c>
      <c r="H735" s="223">
        <v>259.64800000000002</v>
      </c>
      <c r="I735" s="224"/>
      <c r="J735" s="225">
        <f>ROUND(I735*H735,2)</f>
        <v>0</v>
      </c>
      <c r="K735" s="221" t="s">
        <v>145</v>
      </c>
      <c r="L735" s="45"/>
      <c r="M735" s="226" t="s">
        <v>1</v>
      </c>
      <c r="N735" s="227" t="s">
        <v>46</v>
      </c>
      <c r="O735" s="92"/>
      <c r="P735" s="228">
        <f>O735*H735</f>
        <v>0</v>
      </c>
      <c r="Q735" s="228">
        <v>0</v>
      </c>
      <c r="R735" s="228">
        <f>Q735*H735</f>
        <v>0</v>
      </c>
      <c r="S735" s="228">
        <v>0</v>
      </c>
      <c r="T735" s="229">
        <f>S735*H735</f>
        <v>0</v>
      </c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R735" s="230" t="s">
        <v>146</v>
      </c>
      <c r="AT735" s="230" t="s">
        <v>141</v>
      </c>
      <c r="AU735" s="230" t="s">
        <v>91</v>
      </c>
      <c r="AY735" s="18" t="s">
        <v>139</v>
      </c>
      <c r="BE735" s="231">
        <f>IF(N735="základní",J735,0)</f>
        <v>0</v>
      </c>
      <c r="BF735" s="231">
        <f>IF(N735="snížená",J735,0)</f>
        <v>0</v>
      </c>
      <c r="BG735" s="231">
        <f>IF(N735="zákl. přenesená",J735,0)</f>
        <v>0</v>
      </c>
      <c r="BH735" s="231">
        <f>IF(N735="sníž. přenesená",J735,0)</f>
        <v>0</v>
      </c>
      <c r="BI735" s="231">
        <f>IF(N735="nulová",J735,0)</f>
        <v>0</v>
      </c>
      <c r="BJ735" s="18" t="s">
        <v>89</v>
      </c>
      <c r="BK735" s="231">
        <f>ROUND(I735*H735,2)</f>
        <v>0</v>
      </c>
      <c r="BL735" s="18" t="s">
        <v>146</v>
      </c>
      <c r="BM735" s="230" t="s">
        <v>738</v>
      </c>
    </row>
    <row r="736" s="12" customFormat="1" ht="25.92" customHeight="1">
      <c r="A736" s="12"/>
      <c r="B736" s="203"/>
      <c r="C736" s="204"/>
      <c r="D736" s="205" t="s">
        <v>80</v>
      </c>
      <c r="E736" s="206" t="s">
        <v>327</v>
      </c>
      <c r="F736" s="206" t="s">
        <v>739</v>
      </c>
      <c r="G736" s="204"/>
      <c r="H736" s="204"/>
      <c r="I736" s="207"/>
      <c r="J736" s="208">
        <f>BK736</f>
        <v>0</v>
      </c>
      <c r="K736" s="204"/>
      <c r="L736" s="209"/>
      <c r="M736" s="210"/>
      <c r="N736" s="211"/>
      <c r="O736" s="211"/>
      <c r="P736" s="212">
        <f>P737</f>
        <v>0</v>
      </c>
      <c r="Q736" s="211"/>
      <c r="R736" s="212">
        <f>R737</f>
        <v>0</v>
      </c>
      <c r="S736" s="211"/>
      <c r="T736" s="213">
        <f>T737</f>
        <v>0</v>
      </c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R736" s="214" t="s">
        <v>157</v>
      </c>
      <c r="AT736" s="215" t="s">
        <v>80</v>
      </c>
      <c r="AU736" s="215" t="s">
        <v>81</v>
      </c>
      <c r="AY736" s="214" t="s">
        <v>139</v>
      </c>
      <c r="BK736" s="216">
        <f>BK737</f>
        <v>0</v>
      </c>
    </row>
    <row r="737" s="12" customFormat="1" ht="22.8" customHeight="1">
      <c r="A737" s="12"/>
      <c r="B737" s="203"/>
      <c r="C737" s="204"/>
      <c r="D737" s="205" t="s">
        <v>80</v>
      </c>
      <c r="E737" s="217" t="s">
        <v>740</v>
      </c>
      <c r="F737" s="217" t="s">
        <v>741</v>
      </c>
      <c r="G737" s="204"/>
      <c r="H737" s="204"/>
      <c r="I737" s="207"/>
      <c r="J737" s="218">
        <f>BK737</f>
        <v>0</v>
      </c>
      <c r="K737" s="204"/>
      <c r="L737" s="209"/>
      <c r="M737" s="210"/>
      <c r="N737" s="211"/>
      <c r="O737" s="211"/>
      <c r="P737" s="212">
        <f>SUM(P738:P742)</f>
        <v>0</v>
      </c>
      <c r="Q737" s="211"/>
      <c r="R737" s="212">
        <f>SUM(R738:R742)</f>
        <v>0</v>
      </c>
      <c r="S737" s="211"/>
      <c r="T737" s="213">
        <f>SUM(T738:T742)</f>
        <v>0</v>
      </c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R737" s="214" t="s">
        <v>157</v>
      </c>
      <c r="AT737" s="215" t="s">
        <v>80</v>
      </c>
      <c r="AU737" s="215" t="s">
        <v>89</v>
      </c>
      <c r="AY737" s="214" t="s">
        <v>139</v>
      </c>
      <c r="BK737" s="216">
        <f>SUM(BK738:BK742)</f>
        <v>0</v>
      </c>
    </row>
    <row r="738" s="2" customFormat="1" ht="24.15" customHeight="1">
      <c r="A738" s="39"/>
      <c r="B738" s="40"/>
      <c r="C738" s="219" t="s">
        <v>742</v>
      </c>
      <c r="D738" s="219" t="s">
        <v>141</v>
      </c>
      <c r="E738" s="220" t="s">
        <v>743</v>
      </c>
      <c r="F738" s="221" t="s">
        <v>744</v>
      </c>
      <c r="G738" s="222" t="s">
        <v>167</v>
      </c>
      <c r="H738" s="223">
        <v>3.48</v>
      </c>
      <c r="I738" s="224"/>
      <c r="J738" s="225">
        <f>ROUND(I738*H738,2)</f>
        <v>0</v>
      </c>
      <c r="K738" s="221" t="s">
        <v>1</v>
      </c>
      <c r="L738" s="45"/>
      <c r="M738" s="226" t="s">
        <v>1</v>
      </c>
      <c r="N738" s="227" t="s">
        <v>46</v>
      </c>
      <c r="O738" s="92"/>
      <c r="P738" s="228">
        <f>O738*H738</f>
        <v>0</v>
      </c>
      <c r="Q738" s="228">
        <v>0</v>
      </c>
      <c r="R738" s="228">
        <f>Q738*H738</f>
        <v>0</v>
      </c>
      <c r="S738" s="228">
        <v>0</v>
      </c>
      <c r="T738" s="229">
        <f>S738*H738</f>
        <v>0</v>
      </c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R738" s="230" t="s">
        <v>590</v>
      </c>
      <c r="AT738" s="230" t="s">
        <v>141</v>
      </c>
      <c r="AU738" s="230" t="s">
        <v>91</v>
      </c>
      <c r="AY738" s="18" t="s">
        <v>139</v>
      </c>
      <c r="BE738" s="231">
        <f>IF(N738="základní",J738,0)</f>
        <v>0</v>
      </c>
      <c r="BF738" s="231">
        <f>IF(N738="snížená",J738,0)</f>
        <v>0</v>
      </c>
      <c r="BG738" s="231">
        <f>IF(N738="zákl. přenesená",J738,0)</f>
        <v>0</v>
      </c>
      <c r="BH738" s="231">
        <f>IF(N738="sníž. přenesená",J738,0)</f>
        <v>0</v>
      </c>
      <c r="BI738" s="231">
        <f>IF(N738="nulová",J738,0)</f>
        <v>0</v>
      </c>
      <c r="BJ738" s="18" t="s">
        <v>89</v>
      </c>
      <c r="BK738" s="231">
        <f>ROUND(I738*H738,2)</f>
        <v>0</v>
      </c>
      <c r="BL738" s="18" t="s">
        <v>590</v>
      </c>
      <c r="BM738" s="230" t="s">
        <v>745</v>
      </c>
    </row>
    <row r="739" s="13" customFormat="1">
      <c r="A739" s="13"/>
      <c r="B739" s="237"/>
      <c r="C739" s="238"/>
      <c r="D739" s="232" t="s">
        <v>150</v>
      </c>
      <c r="E739" s="239" t="s">
        <v>1</v>
      </c>
      <c r="F739" s="240" t="s">
        <v>169</v>
      </c>
      <c r="G739" s="238"/>
      <c r="H739" s="239" t="s">
        <v>1</v>
      </c>
      <c r="I739" s="241"/>
      <c r="J739" s="238"/>
      <c r="K739" s="238"/>
      <c r="L739" s="242"/>
      <c r="M739" s="243"/>
      <c r="N739" s="244"/>
      <c r="O739" s="244"/>
      <c r="P739" s="244"/>
      <c r="Q739" s="244"/>
      <c r="R739" s="244"/>
      <c r="S739" s="244"/>
      <c r="T739" s="245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246" t="s">
        <v>150</v>
      </c>
      <c r="AU739" s="246" t="s">
        <v>91</v>
      </c>
      <c r="AV739" s="13" t="s">
        <v>89</v>
      </c>
      <c r="AW739" s="13" t="s">
        <v>36</v>
      </c>
      <c r="AX739" s="13" t="s">
        <v>81</v>
      </c>
      <c r="AY739" s="246" t="s">
        <v>139</v>
      </c>
    </row>
    <row r="740" s="14" customFormat="1">
      <c r="A740" s="14"/>
      <c r="B740" s="247"/>
      <c r="C740" s="248"/>
      <c r="D740" s="232" t="s">
        <v>150</v>
      </c>
      <c r="E740" s="249" t="s">
        <v>1</v>
      </c>
      <c r="F740" s="250" t="s">
        <v>181</v>
      </c>
      <c r="G740" s="248"/>
      <c r="H740" s="251">
        <v>1.1599999999999999</v>
      </c>
      <c r="I740" s="252"/>
      <c r="J740" s="248"/>
      <c r="K740" s="248"/>
      <c r="L740" s="253"/>
      <c r="M740" s="254"/>
      <c r="N740" s="255"/>
      <c r="O740" s="255"/>
      <c r="P740" s="255"/>
      <c r="Q740" s="255"/>
      <c r="R740" s="255"/>
      <c r="S740" s="255"/>
      <c r="T740" s="256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T740" s="257" t="s">
        <v>150</v>
      </c>
      <c r="AU740" s="257" t="s">
        <v>91</v>
      </c>
      <c r="AV740" s="14" t="s">
        <v>91</v>
      </c>
      <c r="AW740" s="14" t="s">
        <v>36</v>
      </c>
      <c r="AX740" s="14" t="s">
        <v>81</v>
      </c>
      <c r="AY740" s="257" t="s">
        <v>139</v>
      </c>
    </row>
    <row r="741" s="14" customFormat="1">
      <c r="A741" s="14"/>
      <c r="B741" s="247"/>
      <c r="C741" s="248"/>
      <c r="D741" s="232" t="s">
        <v>150</v>
      </c>
      <c r="E741" s="249" t="s">
        <v>1</v>
      </c>
      <c r="F741" s="250" t="s">
        <v>182</v>
      </c>
      <c r="G741" s="248"/>
      <c r="H741" s="251">
        <v>2.3199999999999998</v>
      </c>
      <c r="I741" s="252"/>
      <c r="J741" s="248"/>
      <c r="K741" s="248"/>
      <c r="L741" s="253"/>
      <c r="M741" s="254"/>
      <c r="N741" s="255"/>
      <c r="O741" s="255"/>
      <c r="P741" s="255"/>
      <c r="Q741" s="255"/>
      <c r="R741" s="255"/>
      <c r="S741" s="255"/>
      <c r="T741" s="256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T741" s="257" t="s">
        <v>150</v>
      </c>
      <c r="AU741" s="257" t="s">
        <v>91</v>
      </c>
      <c r="AV741" s="14" t="s">
        <v>91</v>
      </c>
      <c r="AW741" s="14" t="s">
        <v>36</v>
      </c>
      <c r="AX741" s="14" t="s">
        <v>81</v>
      </c>
      <c r="AY741" s="257" t="s">
        <v>139</v>
      </c>
    </row>
    <row r="742" s="16" customFormat="1">
      <c r="A742" s="16"/>
      <c r="B742" s="269"/>
      <c r="C742" s="270"/>
      <c r="D742" s="232" t="s">
        <v>150</v>
      </c>
      <c r="E742" s="271" t="s">
        <v>1</v>
      </c>
      <c r="F742" s="272" t="s">
        <v>172</v>
      </c>
      <c r="G742" s="270"/>
      <c r="H742" s="273">
        <v>3.48</v>
      </c>
      <c r="I742" s="274"/>
      <c r="J742" s="270"/>
      <c r="K742" s="270"/>
      <c r="L742" s="275"/>
      <c r="M742" s="290"/>
      <c r="N742" s="291"/>
      <c r="O742" s="291"/>
      <c r="P742" s="291"/>
      <c r="Q742" s="291"/>
      <c r="R742" s="291"/>
      <c r="S742" s="291"/>
      <c r="T742" s="292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T742" s="279" t="s">
        <v>150</v>
      </c>
      <c r="AU742" s="279" t="s">
        <v>91</v>
      </c>
      <c r="AV742" s="16" t="s">
        <v>146</v>
      </c>
      <c r="AW742" s="16" t="s">
        <v>36</v>
      </c>
      <c r="AX742" s="16" t="s">
        <v>89</v>
      </c>
      <c r="AY742" s="279" t="s">
        <v>139</v>
      </c>
    </row>
    <row r="743" s="2" customFormat="1" ht="6.96" customHeight="1">
      <c r="A743" s="39"/>
      <c r="B743" s="67"/>
      <c r="C743" s="68"/>
      <c r="D743" s="68"/>
      <c r="E743" s="68"/>
      <c r="F743" s="68"/>
      <c r="G743" s="68"/>
      <c r="H743" s="68"/>
      <c r="I743" s="68"/>
      <c r="J743" s="68"/>
      <c r="K743" s="68"/>
      <c r="L743" s="45"/>
      <c r="M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</row>
  </sheetData>
  <sheetProtection sheet="1" autoFilter="0" formatColumns="0" formatRows="0" objects="1" scenarios="1" spinCount="100000" saltValue="uK7OjxexVwt+GsVJwru6Vs1L6ny7gnC4O3kd0aBO9Mu7ialkaQcSwvjtIB0ksm01N4gj1COOo/BeETX9hO8P0w==" hashValue="zkeIhDmeeguzBvd9cbQ5YAQ1laTUMlRUVt40jX8fjRzMJasieQxTKCgD694tZJvCfsMhPITaovRcjilOt6EKyA==" algorithmName="SHA-512" password="C71F"/>
  <autoFilter ref="C129:K742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  <c r="AZ2" s="293" t="s">
        <v>746</v>
      </c>
      <c r="BA2" s="293" t="s">
        <v>1</v>
      </c>
      <c r="BB2" s="293" t="s">
        <v>1</v>
      </c>
      <c r="BC2" s="293" t="s">
        <v>81</v>
      </c>
      <c r="BD2" s="293" t="s">
        <v>91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91</v>
      </c>
      <c r="AZ3" s="293" t="s">
        <v>747</v>
      </c>
      <c r="BA3" s="293" t="s">
        <v>1</v>
      </c>
      <c r="BB3" s="293" t="s">
        <v>1</v>
      </c>
      <c r="BC3" s="293" t="s">
        <v>81</v>
      </c>
      <c r="BD3" s="293" t="s">
        <v>91</v>
      </c>
    </row>
    <row r="4" s="1" customFormat="1" ht="24.96" customHeight="1">
      <c r="B4" s="21"/>
      <c r="D4" s="139" t="s">
        <v>102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Tábor, ul. Soběslavská – oprava vodovodu a kanalizace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748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28. 3. 2025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33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28</v>
      </c>
      <c r="J21" s="144" t="s">
        <v>35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37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38</v>
      </c>
      <c r="F24" s="39"/>
      <c r="G24" s="39"/>
      <c r="H24" s="39"/>
      <c r="I24" s="141" t="s">
        <v>28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39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41</v>
      </c>
      <c r="E30" s="39"/>
      <c r="F30" s="39"/>
      <c r="G30" s="39"/>
      <c r="H30" s="39"/>
      <c r="I30" s="39"/>
      <c r="J30" s="152">
        <f>ROUND(J128,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43</v>
      </c>
      <c r="G32" s="39"/>
      <c r="H32" s="39"/>
      <c r="I32" s="153" t="s">
        <v>42</v>
      </c>
      <c r="J32" s="153" t="s">
        <v>44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45</v>
      </c>
      <c r="E33" s="141" t="s">
        <v>46</v>
      </c>
      <c r="F33" s="155">
        <f>ROUND((SUM(BE128:BE551)),  2)</f>
        <v>0</v>
      </c>
      <c r="G33" s="39"/>
      <c r="H33" s="39"/>
      <c r="I33" s="156">
        <v>0.20999999999999999</v>
      </c>
      <c r="J33" s="155">
        <f>ROUND(((SUM(BE128:BE551))*I33),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47</v>
      </c>
      <c r="F34" s="155">
        <f>ROUND((SUM(BF128:BF551)),  2)</f>
        <v>0</v>
      </c>
      <c r="G34" s="39"/>
      <c r="H34" s="39"/>
      <c r="I34" s="156">
        <v>0.12</v>
      </c>
      <c r="J34" s="155">
        <f>ROUND(((SUM(BF128:BF551))*I34),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48</v>
      </c>
      <c r="F35" s="155">
        <f>ROUND((SUM(BG128:BG551)),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49</v>
      </c>
      <c r="F36" s="155">
        <f>ROUND((SUM(BH128:BH551)),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50</v>
      </c>
      <c r="F37" s="155">
        <f>ROUND((SUM(BI128:BI551)),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51</v>
      </c>
      <c r="E39" s="159"/>
      <c r="F39" s="159"/>
      <c r="G39" s="160" t="s">
        <v>52</v>
      </c>
      <c r="H39" s="161" t="s">
        <v>53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54</v>
      </c>
      <c r="E50" s="165"/>
      <c r="F50" s="165"/>
      <c r="G50" s="164" t="s">
        <v>55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56</v>
      </c>
      <c r="E61" s="167"/>
      <c r="F61" s="168" t="s">
        <v>57</v>
      </c>
      <c r="G61" s="166" t="s">
        <v>56</v>
      </c>
      <c r="H61" s="167"/>
      <c r="I61" s="167"/>
      <c r="J61" s="169" t="s">
        <v>57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58</v>
      </c>
      <c r="E65" s="170"/>
      <c r="F65" s="170"/>
      <c r="G65" s="164" t="s">
        <v>59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56</v>
      </c>
      <c r="E76" s="167"/>
      <c r="F76" s="168" t="s">
        <v>57</v>
      </c>
      <c r="G76" s="166" t="s">
        <v>56</v>
      </c>
      <c r="H76" s="167"/>
      <c r="I76" s="167"/>
      <c r="J76" s="169" t="s">
        <v>57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Tábor, ul. Soběslavská – oprava vodovodu a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SO-02 - Vodovodní řady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Tábor</v>
      </c>
      <c r="G89" s="41"/>
      <c r="H89" s="41"/>
      <c r="I89" s="33" t="s">
        <v>22</v>
      </c>
      <c r="J89" s="80" t="str">
        <f>IF(J12="","",J12)</f>
        <v>28. 3. 2025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Vodárenská společnost Táborsko s.r.o.</v>
      </c>
      <c r="G91" s="41"/>
      <c r="H91" s="41"/>
      <c r="I91" s="33" t="s">
        <v>32</v>
      </c>
      <c r="J91" s="37" t="str">
        <f>E21</f>
        <v>Aquaprocon s.r.o., Divize Praha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37</v>
      </c>
      <c r="J92" s="37" t="str">
        <f>E24</f>
        <v>Jaroslav Pelnář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106</v>
      </c>
      <c r="D94" s="177"/>
      <c r="E94" s="177"/>
      <c r="F94" s="177"/>
      <c r="G94" s="177"/>
      <c r="H94" s="177"/>
      <c r="I94" s="177"/>
      <c r="J94" s="178" t="s">
        <v>107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108</v>
      </c>
      <c r="D96" s="41"/>
      <c r="E96" s="41"/>
      <c r="F96" s="41"/>
      <c r="G96" s="41"/>
      <c r="H96" s="41"/>
      <c r="I96" s="41"/>
      <c r="J96" s="111">
        <f>J128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s="9" customFormat="1" ht="24.96" customHeight="1">
      <c r="A97" s="9"/>
      <c r="B97" s="180"/>
      <c r="C97" s="181"/>
      <c r="D97" s="182" t="s">
        <v>110</v>
      </c>
      <c r="E97" s="183"/>
      <c r="F97" s="183"/>
      <c r="G97" s="183"/>
      <c r="H97" s="183"/>
      <c r="I97" s="183"/>
      <c r="J97" s="184">
        <f>J129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111</v>
      </c>
      <c r="E98" s="189"/>
      <c r="F98" s="189"/>
      <c r="G98" s="189"/>
      <c r="H98" s="189"/>
      <c r="I98" s="189"/>
      <c r="J98" s="190">
        <f>J130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6"/>
      <c r="C99" s="187"/>
      <c r="D99" s="188" t="s">
        <v>112</v>
      </c>
      <c r="E99" s="189"/>
      <c r="F99" s="189"/>
      <c r="G99" s="189"/>
      <c r="H99" s="189"/>
      <c r="I99" s="189"/>
      <c r="J99" s="190">
        <f>J263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6"/>
      <c r="C100" s="187"/>
      <c r="D100" s="188" t="s">
        <v>113</v>
      </c>
      <c r="E100" s="189"/>
      <c r="F100" s="189"/>
      <c r="G100" s="189"/>
      <c r="H100" s="189"/>
      <c r="I100" s="189"/>
      <c r="J100" s="190">
        <f>J288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115</v>
      </c>
      <c r="E101" s="189"/>
      <c r="F101" s="189"/>
      <c r="G101" s="189"/>
      <c r="H101" s="189"/>
      <c r="I101" s="189"/>
      <c r="J101" s="190">
        <f>J331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116</v>
      </c>
      <c r="E102" s="189"/>
      <c r="F102" s="189"/>
      <c r="G102" s="189"/>
      <c r="H102" s="189"/>
      <c r="I102" s="189"/>
      <c r="J102" s="190">
        <f>J336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117</v>
      </c>
      <c r="E103" s="189"/>
      <c r="F103" s="189"/>
      <c r="G103" s="189"/>
      <c r="H103" s="189"/>
      <c r="I103" s="189"/>
      <c r="J103" s="190">
        <f>J391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6"/>
      <c r="C104" s="187"/>
      <c r="D104" s="188" t="s">
        <v>118</v>
      </c>
      <c r="E104" s="189"/>
      <c r="F104" s="189"/>
      <c r="G104" s="189"/>
      <c r="H104" s="189"/>
      <c r="I104" s="189"/>
      <c r="J104" s="190">
        <f>J486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86"/>
      <c r="C105" s="187"/>
      <c r="D105" s="188" t="s">
        <v>120</v>
      </c>
      <c r="E105" s="189"/>
      <c r="F105" s="189"/>
      <c r="G105" s="189"/>
      <c r="H105" s="189"/>
      <c r="I105" s="189"/>
      <c r="J105" s="190">
        <f>J514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121</v>
      </c>
      <c r="E106" s="189"/>
      <c r="F106" s="189"/>
      <c r="G106" s="189"/>
      <c r="H106" s="189"/>
      <c r="I106" s="189"/>
      <c r="J106" s="190">
        <f>J543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0"/>
      <c r="C107" s="181"/>
      <c r="D107" s="182" t="s">
        <v>122</v>
      </c>
      <c r="E107" s="183"/>
      <c r="F107" s="183"/>
      <c r="G107" s="183"/>
      <c r="H107" s="183"/>
      <c r="I107" s="183"/>
      <c r="J107" s="184">
        <f>J545</f>
        <v>0</v>
      </c>
      <c r="K107" s="181"/>
      <c r="L107" s="18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6"/>
      <c r="C108" s="187"/>
      <c r="D108" s="188" t="s">
        <v>123</v>
      </c>
      <c r="E108" s="189"/>
      <c r="F108" s="189"/>
      <c r="G108" s="189"/>
      <c r="H108" s="189"/>
      <c r="I108" s="189"/>
      <c r="J108" s="190">
        <f>J546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124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75" t="str">
        <f>E7</f>
        <v>Tábor, ul. Soběslavská – oprava vodovodu a kanalizace</v>
      </c>
      <c r="F118" s="33"/>
      <c r="G118" s="33"/>
      <c r="H118" s="33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103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E9</f>
        <v>SO-02 - Vodovodní řady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20</v>
      </c>
      <c r="D122" s="41"/>
      <c r="E122" s="41"/>
      <c r="F122" s="28" t="str">
        <f>F12</f>
        <v>Tábor</v>
      </c>
      <c r="G122" s="41"/>
      <c r="H122" s="41"/>
      <c r="I122" s="33" t="s">
        <v>22</v>
      </c>
      <c r="J122" s="80" t="str">
        <f>IF(J12="","",J12)</f>
        <v>28. 3. 2025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25.65" customHeight="1">
      <c r="A124" s="39"/>
      <c r="B124" s="40"/>
      <c r="C124" s="33" t="s">
        <v>24</v>
      </c>
      <c r="D124" s="41"/>
      <c r="E124" s="41"/>
      <c r="F124" s="28" t="str">
        <f>E15</f>
        <v>Vodárenská společnost Táborsko s.r.o.</v>
      </c>
      <c r="G124" s="41"/>
      <c r="H124" s="41"/>
      <c r="I124" s="33" t="s">
        <v>32</v>
      </c>
      <c r="J124" s="37" t="str">
        <f>E21</f>
        <v>Aquaprocon s.r.o., Divize Praha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30</v>
      </c>
      <c r="D125" s="41"/>
      <c r="E125" s="41"/>
      <c r="F125" s="28" t="str">
        <f>IF(E18="","",E18)</f>
        <v>Vyplň údaj</v>
      </c>
      <c r="G125" s="41"/>
      <c r="H125" s="41"/>
      <c r="I125" s="33" t="s">
        <v>37</v>
      </c>
      <c r="J125" s="37" t="str">
        <f>E24</f>
        <v>Jaroslav Pelnář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192"/>
      <c r="B127" s="193"/>
      <c r="C127" s="194" t="s">
        <v>125</v>
      </c>
      <c r="D127" s="195" t="s">
        <v>66</v>
      </c>
      <c r="E127" s="195" t="s">
        <v>62</v>
      </c>
      <c r="F127" s="195" t="s">
        <v>63</v>
      </c>
      <c r="G127" s="195" t="s">
        <v>126</v>
      </c>
      <c r="H127" s="195" t="s">
        <v>127</v>
      </c>
      <c r="I127" s="195" t="s">
        <v>128</v>
      </c>
      <c r="J127" s="195" t="s">
        <v>107</v>
      </c>
      <c r="K127" s="196" t="s">
        <v>129</v>
      </c>
      <c r="L127" s="197"/>
      <c r="M127" s="101" t="s">
        <v>1</v>
      </c>
      <c r="N127" s="102" t="s">
        <v>45</v>
      </c>
      <c r="O127" s="102" t="s">
        <v>130</v>
      </c>
      <c r="P127" s="102" t="s">
        <v>131</v>
      </c>
      <c r="Q127" s="102" t="s">
        <v>132</v>
      </c>
      <c r="R127" s="102" t="s">
        <v>133</v>
      </c>
      <c r="S127" s="102" t="s">
        <v>134</v>
      </c>
      <c r="T127" s="103" t="s">
        <v>135</v>
      </c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</row>
    <row r="128" s="2" customFormat="1" ht="22.8" customHeight="1">
      <c r="A128" s="39"/>
      <c r="B128" s="40"/>
      <c r="C128" s="108" t="s">
        <v>136</v>
      </c>
      <c r="D128" s="41"/>
      <c r="E128" s="41"/>
      <c r="F128" s="41"/>
      <c r="G128" s="41"/>
      <c r="H128" s="41"/>
      <c r="I128" s="41"/>
      <c r="J128" s="198">
        <f>BK128</f>
        <v>0</v>
      </c>
      <c r="K128" s="41"/>
      <c r="L128" s="45"/>
      <c r="M128" s="104"/>
      <c r="N128" s="199"/>
      <c r="O128" s="105"/>
      <c r="P128" s="200">
        <f>P129+P545</f>
        <v>0</v>
      </c>
      <c r="Q128" s="105"/>
      <c r="R128" s="200">
        <f>R129+R545</f>
        <v>212.66451567999999</v>
      </c>
      <c r="S128" s="105"/>
      <c r="T128" s="201">
        <f>T129+T545</f>
        <v>595.75566400000002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80</v>
      </c>
      <c r="AU128" s="18" t="s">
        <v>109</v>
      </c>
      <c r="BK128" s="202">
        <f>BK129+BK545</f>
        <v>0</v>
      </c>
    </row>
    <row r="129" s="12" customFormat="1" ht="25.92" customHeight="1">
      <c r="A129" s="12"/>
      <c r="B129" s="203"/>
      <c r="C129" s="204"/>
      <c r="D129" s="205" t="s">
        <v>80</v>
      </c>
      <c r="E129" s="206" t="s">
        <v>137</v>
      </c>
      <c r="F129" s="206" t="s">
        <v>138</v>
      </c>
      <c r="G129" s="204"/>
      <c r="H129" s="204"/>
      <c r="I129" s="207"/>
      <c r="J129" s="208">
        <f>BK129</f>
        <v>0</v>
      </c>
      <c r="K129" s="204"/>
      <c r="L129" s="209"/>
      <c r="M129" s="210"/>
      <c r="N129" s="211"/>
      <c r="O129" s="211"/>
      <c r="P129" s="212">
        <f>P130+P331+P336+P391+P543</f>
        <v>0</v>
      </c>
      <c r="Q129" s="211"/>
      <c r="R129" s="212">
        <f>R130+R331+R336+R391+R543</f>
        <v>212.66451567999999</v>
      </c>
      <c r="S129" s="211"/>
      <c r="T129" s="213">
        <f>T130+T331+T336+T391+T543</f>
        <v>595.75566400000002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89</v>
      </c>
      <c r="AT129" s="215" t="s">
        <v>80</v>
      </c>
      <c r="AU129" s="215" t="s">
        <v>81</v>
      </c>
      <c r="AY129" s="214" t="s">
        <v>139</v>
      </c>
      <c r="BK129" s="216">
        <f>BK130+BK331+BK336+BK391+BK543</f>
        <v>0</v>
      </c>
    </row>
    <row r="130" s="12" customFormat="1" ht="22.8" customHeight="1">
      <c r="A130" s="12"/>
      <c r="B130" s="203"/>
      <c r="C130" s="204"/>
      <c r="D130" s="205" t="s">
        <v>80</v>
      </c>
      <c r="E130" s="217" t="s">
        <v>89</v>
      </c>
      <c r="F130" s="217" t="s">
        <v>140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P131+SUM(P132:P263)+P288</f>
        <v>0</v>
      </c>
      <c r="Q130" s="211"/>
      <c r="R130" s="212">
        <f>R131+SUM(R132:R263)+R288</f>
        <v>207.46922785999999</v>
      </c>
      <c r="S130" s="211"/>
      <c r="T130" s="213">
        <f>T131+SUM(T132:T263)+T288</f>
        <v>584.63116400000001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89</v>
      </c>
      <c r="AT130" s="215" t="s">
        <v>80</v>
      </c>
      <c r="AU130" s="215" t="s">
        <v>89</v>
      </c>
      <c r="AY130" s="214" t="s">
        <v>139</v>
      </c>
      <c r="BK130" s="216">
        <f>BK131+SUM(BK132:BK263)+BK288</f>
        <v>0</v>
      </c>
    </row>
    <row r="131" s="2" customFormat="1" ht="24.15" customHeight="1">
      <c r="A131" s="39"/>
      <c r="B131" s="40"/>
      <c r="C131" s="219" t="s">
        <v>89</v>
      </c>
      <c r="D131" s="219" t="s">
        <v>141</v>
      </c>
      <c r="E131" s="220" t="s">
        <v>142</v>
      </c>
      <c r="F131" s="221" t="s">
        <v>143</v>
      </c>
      <c r="G131" s="222" t="s">
        <v>144</v>
      </c>
      <c r="H131" s="223">
        <v>280</v>
      </c>
      <c r="I131" s="224"/>
      <c r="J131" s="225">
        <f>ROUND(I131*H131,2)</f>
        <v>0</v>
      </c>
      <c r="K131" s="221" t="s">
        <v>145</v>
      </c>
      <c r="L131" s="45"/>
      <c r="M131" s="226" t="s">
        <v>1</v>
      </c>
      <c r="N131" s="227" t="s">
        <v>46</v>
      </c>
      <c r="O131" s="92"/>
      <c r="P131" s="228">
        <f>O131*H131</f>
        <v>0</v>
      </c>
      <c r="Q131" s="228">
        <v>3.0000000000000001E-05</v>
      </c>
      <c r="R131" s="228">
        <f>Q131*H131</f>
        <v>0.0083999999999999995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146</v>
      </c>
      <c r="AT131" s="230" t="s">
        <v>141</v>
      </c>
      <c r="AU131" s="230" t="s">
        <v>91</v>
      </c>
      <c r="AY131" s="18" t="s">
        <v>139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89</v>
      </c>
      <c r="BK131" s="231">
        <f>ROUND(I131*H131,2)</f>
        <v>0</v>
      </c>
      <c r="BL131" s="18" t="s">
        <v>146</v>
      </c>
      <c r="BM131" s="230" t="s">
        <v>749</v>
      </c>
    </row>
    <row r="132" s="2" customFormat="1">
      <c r="A132" s="39"/>
      <c r="B132" s="40"/>
      <c r="C132" s="41"/>
      <c r="D132" s="232" t="s">
        <v>148</v>
      </c>
      <c r="E132" s="41"/>
      <c r="F132" s="233" t="s">
        <v>149</v>
      </c>
      <c r="G132" s="41"/>
      <c r="H132" s="41"/>
      <c r="I132" s="234"/>
      <c r="J132" s="41"/>
      <c r="K132" s="41"/>
      <c r="L132" s="45"/>
      <c r="M132" s="235"/>
      <c r="N132" s="236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148</v>
      </c>
      <c r="AU132" s="18" t="s">
        <v>91</v>
      </c>
    </row>
    <row r="133" s="13" customFormat="1">
      <c r="A133" s="13"/>
      <c r="B133" s="237"/>
      <c r="C133" s="238"/>
      <c r="D133" s="232" t="s">
        <v>150</v>
      </c>
      <c r="E133" s="239" t="s">
        <v>1</v>
      </c>
      <c r="F133" s="240" t="s">
        <v>750</v>
      </c>
      <c r="G133" s="238"/>
      <c r="H133" s="239" t="s">
        <v>1</v>
      </c>
      <c r="I133" s="241"/>
      <c r="J133" s="238"/>
      <c r="K133" s="238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150</v>
      </c>
      <c r="AU133" s="246" t="s">
        <v>91</v>
      </c>
      <c r="AV133" s="13" t="s">
        <v>89</v>
      </c>
      <c r="AW133" s="13" t="s">
        <v>36</v>
      </c>
      <c r="AX133" s="13" t="s">
        <v>81</v>
      </c>
      <c r="AY133" s="246" t="s">
        <v>139</v>
      </c>
    </row>
    <row r="134" s="13" customFormat="1">
      <c r="A134" s="13"/>
      <c r="B134" s="237"/>
      <c r="C134" s="238"/>
      <c r="D134" s="232" t="s">
        <v>150</v>
      </c>
      <c r="E134" s="239" t="s">
        <v>1</v>
      </c>
      <c r="F134" s="240" t="s">
        <v>751</v>
      </c>
      <c r="G134" s="238"/>
      <c r="H134" s="239" t="s">
        <v>1</v>
      </c>
      <c r="I134" s="241"/>
      <c r="J134" s="238"/>
      <c r="K134" s="238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150</v>
      </c>
      <c r="AU134" s="246" t="s">
        <v>91</v>
      </c>
      <c r="AV134" s="13" t="s">
        <v>89</v>
      </c>
      <c r="AW134" s="13" t="s">
        <v>36</v>
      </c>
      <c r="AX134" s="13" t="s">
        <v>81</v>
      </c>
      <c r="AY134" s="246" t="s">
        <v>139</v>
      </c>
    </row>
    <row r="135" s="14" customFormat="1">
      <c r="A135" s="14"/>
      <c r="B135" s="247"/>
      <c r="C135" s="248"/>
      <c r="D135" s="232" t="s">
        <v>150</v>
      </c>
      <c r="E135" s="249" t="s">
        <v>1</v>
      </c>
      <c r="F135" s="250" t="s">
        <v>752</v>
      </c>
      <c r="G135" s="248"/>
      <c r="H135" s="251">
        <v>251.34</v>
      </c>
      <c r="I135" s="252"/>
      <c r="J135" s="248"/>
      <c r="K135" s="248"/>
      <c r="L135" s="253"/>
      <c r="M135" s="254"/>
      <c r="N135" s="255"/>
      <c r="O135" s="255"/>
      <c r="P135" s="255"/>
      <c r="Q135" s="255"/>
      <c r="R135" s="255"/>
      <c r="S135" s="255"/>
      <c r="T135" s="25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7" t="s">
        <v>150</v>
      </c>
      <c r="AU135" s="257" t="s">
        <v>91</v>
      </c>
      <c r="AV135" s="14" t="s">
        <v>91</v>
      </c>
      <c r="AW135" s="14" t="s">
        <v>36</v>
      </c>
      <c r="AX135" s="14" t="s">
        <v>81</v>
      </c>
      <c r="AY135" s="257" t="s">
        <v>139</v>
      </c>
    </row>
    <row r="136" s="14" customFormat="1">
      <c r="A136" s="14"/>
      <c r="B136" s="247"/>
      <c r="C136" s="248"/>
      <c r="D136" s="232" t="s">
        <v>150</v>
      </c>
      <c r="E136" s="249" t="s">
        <v>1</v>
      </c>
      <c r="F136" s="250" t="s">
        <v>753</v>
      </c>
      <c r="G136" s="248"/>
      <c r="H136" s="251">
        <v>10.054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7" t="s">
        <v>150</v>
      </c>
      <c r="AU136" s="257" t="s">
        <v>91</v>
      </c>
      <c r="AV136" s="14" t="s">
        <v>91</v>
      </c>
      <c r="AW136" s="14" t="s">
        <v>36</v>
      </c>
      <c r="AX136" s="14" t="s">
        <v>81</v>
      </c>
      <c r="AY136" s="257" t="s">
        <v>139</v>
      </c>
    </row>
    <row r="137" s="13" customFormat="1">
      <c r="A137" s="13"/>
      <c r="B137" s="237"/>
      <c r="C137" s="238"/>
      <c r="D137" s="232" t="s">
        <v>150</v>
      </c>
      <c r="E137" s="239" t="s">
        <v>1</v>
      </c>
      <c r="F137" s="240" t="s">
        <v>754</v>
      </c>
      <c r="G137" s="238"/>
      <c r="H137" s="239" t="s">
        <v>1</v>
      </c>
      <c r="I137" s="241"/>
      <c r="J137" s="238"/>
      <c r="K137" s="238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150</v>
      </c>
      <c r="AU137" s="246" t="s">
        <v>91</v>
      </c>
      <c r="AV137" s="13" t="s">
        <v>89</v>
      </c>
      <c r="AW137" s="13" t="s">
        <v>36</v>
      </c>
      <c r="AX137" s="13" t="s">
        <v>81</v>
      </c>
      <c r="AY137" s="246" t="s">
        <v>139</v>
      </c>
    </row>
    <row r="138" s="15" customFormat="1">
      <c r="A138" s="15"/>
      <c r="B138" s="258"/>
      <c r="C138" s="259"/>
      <c r="D138" s="232" t="s">
        <v>150</v>
      </c>
      <c r="E138" s="260" t="s">
        <v>1</v>
      </c>
      <c r="F138" s="261" t="s">
        <v>156</v>
      </c>
      <c r="G138" s="259"/>
      <c r="H138" s="262">
        <v>261.39400000000001</v>
      </c>
      <c r="I138" s="263"/>
      <c r="J138" s="259"/>
      <c r="K138" s="259"/>
      <c r="L138" s="264"/>
      <c r="M138" s="265"/>
      <c r="N138" s="266"/>
      <c r="O138" s="266"/>
      <c r="P138" s="266"/>
      <c r="Q138" s="266"/>
      <c r="R138" s="266"/>
      <c r="S138" s="266"/>
      <c r="T138" s="267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8" t="s">
        <v>150</v>
      </c>
      <c r="AU138" s="268" t="s">
        <v>91</v>
      </c>
      <c r="AV138" s="15" t="s">
        <v>157</v>
      </c>
      <c r="AW138" s="15" t="s">
        <v>36</v>
      </c>
      <c r="AX138" s="15" t="s">
        <v>81</v>
      </c>
      <c r="AY138" s="268" t="s">
        <v>139</v>
      </c>
    </row>
    <row r="139" s="13" customFormat="1">
      <c r="A139" s="13"/>
      <c r="B139" s="237"/>
      <c r="C139" s="238"/>
      <c r="D139" s="232" t="s">
        <v>150</v>
      </c>
      <c r="E139" s="239" t="s">
        <v>1</v>
      </c>
      <c r="F139" s="240" t="s">
        <v>755</v>
      </c>
      <c r="G139" s="238"/>
      <c r="H139" s="239" t="s">
        <v>1</v>
      </c>
      <c r="I139" s="241"/>
      <c r="J139" s="238"/>
      <c r="K139" s="238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150</v>
      </c>
      <c r="AU139" s="246" t="s">
        <v>91</v>
      </c>
      <c r="AV139" s="13" t="s">
        <v>89</v>
      </c>
      <c r="AW139" s="13" t="s">
        <v>36</v>
      </c>
      <c r="AX139" s="13" t="s">
        <v>81</v>
      </c>
      <c r="AY139" s="246" t="s">
        <v>139</v>
      </c>
    </row>
    <row r="140" s="14" customFormat="1">
      <c r="A140" s="14"/>
      <c r="B140" s="247"/>
      <c r="C140" s="248"/>
      <c r="D140" s="232" t="s">
        <v>150</v>
      </c>
      <c r="E140" s="249" t="s">
        <v>1</v>
      </c>
      <c r="F140" s="250" t="s">
        <v>756</v>
      </c>
      <c r="G140" s="248"/>
      <c r="H140" s="251">
        <v>280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7" t="s">
        <v>150</v>
      </c>
      <c r="AU140" s="257" t="s">
        <v>91</v>
      </c>
      <c r="AV140" s="14" t="s">
        <v>91</v>
      </c>
      <c r="AW140" s="14" t="s">
        <v>36</v>
      </c>
      <c r="AX140" s="14" t="s">
        <v>89</v>
      </c>
      <c r="AY140" s="257" t="s">
        <v>139</v>
      </c>
    </row>
    <row r="141" s="2" customFormat="1" ht="24.15" customHeight="1">
      <c r="A141" s="39"/>
      <c r="B141" s="40"/>
      <c r="C141" s="219" t="s">
        <v>91</v>
      </c>
      <c r="D141" s="219" t="s">
        <v>141</v>
      </c>
      <c r="E141" s="220" t="s">
        <v>160</v>
      </c>
      <c r="F141" s="221" t="s">
        <v>161</v>
      </c>
      <c r="G141" s="222" t="s">
        <v>162</v>
      </c>
      <c r="H141" s="223">
        <v>70</v>
      </c>
      <c r="I141" s="224"/>
      <c r="J141" s="225">
        <f>ROUND(I141*H141,2)</f>
        <v>0</v>
      </c>
      <c r="K141" s="221" t="s">
        <v>145</v>
      </c>
      <c r="L141" s="45"/>
      <c r="M141" s="226" t="s">
        <v>1</v>
      </c>
      <c r="N141" s="227" t="s">
        <v>46</v>
      </c>
      <c r="O141" s="92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0" t="s">
        <v>146</v>
      </c>
      <c r="AT141" s="230" t="s">
        <v>141</v>
      </c>
      <c r="AU141" s="230" t="s">
        <v>91</v>
      </c>
      <c r="AY141" s="18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8" t="s">
        <v>89</v>
      </c>
      <c r="BK141" s="231">
        <f>ROUND(I141*H141,2)</f>
        <v>0</v>
      </c>
      <c r="BL141" s="18" t="s">
        <v>146</v>
      </c>
      <c r="BM141" s="230" t="s">
        <v>757</v>
      </c>
    </row>
    <row r="142" s="13" customFormat="1">
      <c r="A142" s="13"/>
      <c r="B142" s="237"/>
      <c r="C142" s="238"/>
      <c r="D142" s="232" t="s">
        <v>150</v>
      </c>
      <c r="E142" s="239" t="s">
        <v>1</v>
      </c>
      <c r="F142" s="240" t="s">
        <v>750</v>
      </c>
      <c r="G142" s="238"/>
      <c r="H142" s="239" t="s">
        <v>1</v>
      </c>
      <c r="I142" s="241"/>
      <c r="J142" s="238"/>
      <c r="K142" s="238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150</v>
      </c>
      <c r="AU142" s="246" t="s">
        <v>91</v>
      </c>
      <c r="AV142" s="13" t="s">
        <v>89</v>
      </c>
      <c r="AW142" s="13" t="s">
        <v>36</v>
      </c>
      <c r="AX142" s="13" t="s">
        <v>81</v>
      </c>
      <c r="AY142" s="246" t="s">
        <v>139</v>
      </c>
    </row>
    <row r="143" s="13" customFormat="1">
      <c r="A143" s="13"/>
      <c r="B143" s="237"/>
      <c r="C143" s="238"/>
      <c r="D143" s="232" t="s">
        <v>150</v>
      </c>
      <c r="E143" s="239" t="s">
        <v>1</v>
      </c>
      <c r="F143" s="240" t="s">
        <v>751</v>
      </c>
      <c r="G143" s="238"/>
      <c r="H143" s="239" t="s">
        <v>1</v>
      </c>
      <c r="I143" s="241"/>
      <c r="J143" s="238"/>
      <c r="K143" s="238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150</v>
      </c>
      <c r="AU143" s="246" t="s">
        <v>91</v>
      </c>
      <c r="AV143" s="13" t="s">
        <v>89</v>
      </c>
      <c r="AW143" s="13" t="s">
        <v>36</v>
      </c>
      <c r="AX143" s="13" t="s">
        <v>81</v>
      </c>
      <c r="AY143" s="246" t="s">
        <v>139</v>
      </c>
    </row>
    <row r="144" s="14" customFormat="1">
      <c r="A144" s="14"/>
      <c r="B144" s="247"/>
      <c r="C144" s="248"/>
      <c r="D144" s="232" t="s">
        <v>150</v>
      </c>
      <c r="E144" s="249" t="s">
        <v>1</v>
      </c>
      <c r="F144" s="250" t="s">
        <v>752</v>
      </c>
      <c r="G144" s="248"/>
      <c r="H144" s="251">
        <v>251.34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7" t="s">
        <v>150</v>
      </c>
      <c r="AU144" s="257" t="s">
        <v>91</v>
      </c>
      <c r="AV144" s="14" t="s">
        <v>91</v>
      </c>
      <c r="AW144" s="14" t="s">
        <v>36</v>
      </c>
      <c r="AX144" s="14" t="s">
        <v>81</v>
      </c>
      <c r="AY144" s="257" t="s">
        <v>139</v>
      </c>
    </row>
    <row r="145" s="14" customFormat="1">
      <c r="A145" s="14"/>
      <c r="B145" s="247"/>
      <c r="C145" s="248"/>
      <c r="D145" s="232" t="s">
        <v>150</v>
      </c>
      <c r="E145" s="249" t="s">
        <v>1</v>
      </c>
      <c r="F145" s="250" t="s">
        <v>753</v>
      </c>
      <c r="G145" s="248"/>
      <c r="H145" s="251">
        <v>10.054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7" t="s">
        <v>150</v>
      </c>
      <c r="AU145" s="257" t="s">
        <v>91</v>
      </c>
      <c r="AV145" s="14" t="s">
        <v>91</v>
      </c>
      <c r="AW145" s="14" t="s">
        <v>36</v>
      </c>
      <c r="AX145" s="14" t="s">
        <v>81</v>
      </c>
      <c r="AY145" s="257" t="s">
        <v>139</v>
      </c>
    </row>
    <row r="146" s="15" customFormat="1">
      <c r="A146" s="15"/>
      <c r="B146" s="258"/>
      <c r="C146" s="259"/>
      <c r="D146" s="232" t="s">
        <v>150</v>
      </c>
      <c r="E146" s="260" t="s">
        <v>1</v>
      </c>
      <c r="F146" s="261" t="s">
        <v>156</v>
      </c>
      <c r="G146" s="259"/>
      <c r="H146" s="262">
        <v>261.39400000000001</v>
      </c>
      <c r="I146" s="263"/>
      <c r="J146" s="259"/>
      <c r="K146" s="259"/>
      <c r="L146" s="264"/>
      <c r="M146" s="265"/>
      <c r="N146" s="266"/>
      <c r="O146" s="266"/>
      <c r="P146" s="266"/>
      <c r="Q146" s="266"/>
      <c r="R146" s="266"/>
      <c r="S146" s="266"/>
      <c r="T146" s="267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8" t="s">
        <v>150</v>
      </c>
      <c r="AU146" s="268" t="s">
        <v>91</v>
      </c>
      <c r="AV146" s="15" t="s">
        <v>157</v>
      </c>
      <c r="AW146" s="15" t="s">
        <v>36</v>
      </c>
      <c r="AX146" s="15" t="s">
        <v>81</v>
      </c>
      <c r="AY146" s="268" t="s">
        <v>139</v>
      </c>
    </row>
    <row r="147" s="13" customFormat="1">
      <c r="A147" s="13"/>
      <c r="B147" s="237"/>
      <c r="C147" s="238"/>
      <c r="D147" s="232" t="s">
        <v>150</v>
      </c>
      <c r="E147" s="239" t="s">
        <v>1</v>
      </c>
      <c r="F147" s="240" t="s">
        <v>754</v>
      </c>
      <c r="G147" s="238"/>
      <c r="H147" s="239" t="s">
        <v>1</v>
      </c>
      <c r="I147" s="241"/>
      <c r="J147" s="238"/>
      <c r="K147" s="238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150</v>
      </c>
      <c r="AU147" s="246" t="s">
        <v>91</v>
      </c>
      <c r="AV147" s="13" t="s">
        <v>89</v>
      </c>
      <c r="AW147" s="13" t="s">
        <v>36</v>
      </c>
      <c r="AX147" s="13" t="s">
        <v>81</v>
      </c>
      <c r="AY147" s="246" t="s">
        <v>139</v>
      </c>
    </row>
    <row r="148" s="14" customFormat="1">
      <c r="A148" s="14"/>
      <c r="B148" s="247"/>
      <c r="C148" s="248"/>
      <c r="D148" s="232" t="s">
        <v>150</v>
      </c>
      <c r="E148" s="249" t="s">
        <v>1</v>
      </c>
      <c r="F148" s="250" t="s">
        <v>758</v>
      </c>
      <c r="G148" s="248"/>
      <c r="H148" s="251">
        <v>70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150</v>
      </c>
      <c r="AU148" s="257" t="s">
        <v>91</v>
      </c>
      <c r="AV148" s="14" t="s">
        <v>91</v>
      </c>
      <c r="AW148" s="14" t="s">
        <v>36</v>
      </c>
      <c r="AX148" s="14" t="s">
        <v>89</v>
      </c>
      <c r="AY148" s="257" t="s">
        <v>139</v>
      </c>
    </row>
    <row r="149" s="2" customFormat="1" ht="16.5" customHeight="1">
      <c r="A149" s="39"/>
      <c r="B149" s="40"/>
      <c r="C149" s="219" t="s">
        <v>157</v>
      </c>
      <c r="D149" s="219" t="s">
        <v>141</v>
      </c>
      <c r="E149" s="220" t="s">
        <v>165</v>
      </c>
      <c r="F149" s="221" t="s">
        <v>166</v>
      </c>
      <c r="G149" s="222" t="s">
        <v>167</v>
      </c>
      <c r="H149" s="223">
        <v>11</v>
      </c>
      <c r="I149" s="224"/>
      <c r="J149" s="225">
        <f>ROUND(I149*H149,2)</f>
        <v>0</v>
      </c>
      <c r="K149" s="221" t="s">
        <v>145</v>
      </c>
      <c r="L149" s="45"/>
      <c r="M149" s="226" t="s">
        <v>1</v>
      </c>
      <c r="N149" s="227" t="s">
        <v>46</v>
      </c>
      <c r="O149" s="92"/>
      <c r="P149" s="228">
        <f>O149*H149</f>
        <v>0</v>
      </c>
      <c r="Q149" s="228">
        <v>0.036900000000000002</v>
      </c>
      <c r="R149" s="228">
        <f>Q149*H149</f>
        <v>0.40590000000000004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146</v>
      </c>
      <c r="AT149" s="230" t="s">
        <v>141</v>
      </c>
      <c r="AU149" s="230" t="s">
        <v>91</v>
      </c>
      <c r="AY149" s="18" t="s">
        <v>139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89</v>
      </c>
      <c r="BK149" s="231">
        <f>ROUND(I149*H149,2)</f>
        <v>0</v>
      </c>
      <c r="BL149" s="18" t="s">
        <v>146</v>
      </c>
      <c r="BM149" s="230" t="s">
        <v>759</v>
      </c>
    </row>
    <row r="150" s="13" customFormat="1">
      <c r="A150" s="13"/>
      <c r="B150" s="237"/>
      <c r="C150" s="238"/>
      <c r="D150" s="232" t="s">
        <v>150</v>
      </c>
      <c r="E150" s="239" t="s">
        <v>1</v>
      </c>
      <c r="F150" s="240" t="s">
        <v>760</v>
      </c>
      <c r="G150" s="238"/>
      <c r="H150" s="239" t="s">
        <v>1</v>
      </c>
      <c r="I150" s="241"/>
      <c r="J150" s="238"/>
      <c r="K150" s="238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150</v>
      </c>
      <c r="AU150" s="246" t="s">
        <v>91</v>
      </c>
      <c r="AV150" s="13" t="s">
        <v>89</v>
      </c>
      <c r="AW150" s="13" t="s">
        <v>36</v>
      </c>
      <c r="AX150" s="13" t="s">
        <v>81</v>
      </c>
      <c r="AY150" s="246" t="s">
        <v>139</v>
      </c>
    </row>
    <row r="151" s="14" customFormat="1">
      <c r="A151" s="14"/>
      <c r="B151" s="247"/>
      <c r="C151" s="248"/>
      <c r="D151" s="232" t="s">
        <v>150</v>
      </c>
      <c r="E151" s="249" t="s">
        <v>1</v>
      </c>
      <c r="F151" s="250" t="s">
        <v>761</v>
      </c>
      <c r="G151" s="248"/>
      <c r="H151" s="251">
        <v>11</v>
      </c>
      <c r="I151" s="252"/>
      <c r="J151" s="248"/>
      <c r="K151" s="248"/>
      <c r="L151" s="253"/>
      <c r="M151" s="254"/>
      <c r="N151" s="255"/>
      <c r="O151" s="255"/>
      <c r="P151" s="255"/>
      <c r="Q151" s="255"/>
      <c r="R151" s="255"/>
      <c r="S151" s="255"/>
      <c r="T151" s="25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7" t="s">
        <v>150</v>
      </c>
      <c r="AU151" s="257" t="s">
        <v>91</v>
      </c>
      <c r="AV151" s="14" t="s">
        <v>91</v>
      </c>
      <c r="AW151" s="14" t="s">
        <v>36</v>
      </c>
      <c r="AX151" s="14" t="s">
        <v>81</v>
      </c>
      <c r="AY151" s="257" t="s">
        <v>139</v>
      </c>
    </row>
    <row r="152" s="16" customFormat="1">
      <c r="A152" s="16"/>
      <c r="B152" s="269"/>
      <c r="C152" s="270"/>
      <c r="D152" s="232" t="s">
        <v>150</v>
      </c>
      <c r="E152" s="271" t="s">
        <v>1</v>
      </c>
      <c r="F152" s="272" t="s">
        <v>172</v>
      </c>
      <c r="G152" s="270"/>
      <c r="H152" s="273">
        <v>11</v>
      </c>
      <c r="I152" s="274"/>
      <c r="J152" s="270"/>
      <c r="K152" s="270"/>
      <c r="L152" s="275"/>
      <c r="M152" s="276"/>
      <c r="N152" s="277"/>
      <c r="O152" s="277"/>
      <c r="P152" s="277"/>
      <c r="Q152" s="277"/>
      <c r="R152" s="277"/>
      <c r="S152" s="277"/>
      <c r="T152" s="278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T152" s="279" t="s">
        <v>150</v>
      </c>
      <c r="AU152" s="279" t="s">
        <v>91</v>
      </c>
      <c r="AV152" s="16" t="s">
        <v>146</v>
      </c>
      <c r="AW152" s="16" t="s">
        <v>36</v>
      </c>
      <c r="AX152" s="16" t="s">
        <v>89</v>
      </c>
      <c r="AY152" s="279" t="s">
        <v>139</v>
      </c>
    </row>
    <row r="153" s="2" customFormat="1" ht="24.15" customHeight="1">
      <c r="A153" s="39"/>
      <c r="B153" s="40"/>
      <c r="C153" s="219" t="s">
        <v>146</v>
      </c>
      <c r="D153" s="219" t="s">
        <v>141</v>
      </c>
      <c r="E153" s="220" t="s">
        <v>178</v>
      </c>
      <c r="F153" s="221" t="s">
        <v>179</v>
      </c>
      <c r="G153" s="222" t="s">
        <v>167</v>
      </c>
      <c r="H153" s="223">
        <v>9.9000000000000004</v>
      </c>
      <c r="I153" s="224"/>
      <c r="J153" s="225">
        <f>ROUND(I153*H153,2)</f>
        <v>0</v>
      </c>
      <c r="K153" s="221" t="s">
        <v>145</v>
      </c>
      <c r="L153" s="45"/>
      <c r="M153" s="226" t="s">
        <v>1</v>
      </c>
      <c r="N153" s="227" t="s">
        <v>46</v>
      </c>
      <c r="O153" s="92"/>
      <c r="P153" s="228">
        <f>O153*H153</f>
        <v>0</v>
      </c>
      <c r="Q153" s="228">
        <v>0.036900000000000002</v>
      </c>
      <c r="R153" s="228">
        <f>Q153*H153</f>
        <v>0.36531000000000002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146</v>
      </c>
      <c r="AT153" s="230" t="s">
        <v>141</v>
      </c>
      <c r="AU153" s="230" t="s">
        <v>91</v>
      </c>
      <c r="AY153" s="18" t="s">
        <v>139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89</v>
      </c>
      <c r="BK153" s="231">
        <f>ROUND(I153*H153,2)</f>
        <v>0</v>
      </c>
      <c r="BL153" s="18" t="s">
        <v>146</v>
      </c>
      <c r="BM153" s="230" t="s">
        <v>762</v>
      </c>
    </row>
    <row r="154" s="13" customFormat="1">
      <c r="A154" s="13"/>
      <c r="B154" s="237"/>
      <c r="C154" s="238"/>
      <c r="D154" s="232" t="s">
        <v>150</v>
      </c>
      <c r="E154" s="239" t="s">
        <v>1</v>
      </c>
      <c r="F154" s="240" t="s">
        <v>760</v>
      </c>
      <c r="G154" s="238"/>
      <c r="H154" s="239" t="s">
        <v>1</v>
      </c>
      <c r="I154" s="241"/>
      <c r="J154" s="238"/>
      <c r="K154" s="238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150</v>
      </c>
      <c r="AU154" s="246" t="s">
        <v>91</v>
      </c>
      <c r="AV154" s="13" t="s">
        <v>89</v>
      </c>
      <c r="AW154" s="13" t="s">
        <v>36</v>
      </c>
      <c r="AX154" s="13" t="s">
        <v>81</v>
      </c>
      <c r="AY154" s="246" t="s">
        <v>139</v>
      </c>
    </row>
    <row r="155" s="14" customFormat="1">
      <c r="A155" s="14"/>
      <c r="B155" s="247"/>
      <c r="C155" s="248"/>
      <c r="D155" s="232" t="s">
        <v>150</v>
      </c>
      <c r="E155" s="249" t="s">
        <v>1</v>
      </c>
      <c r="F155" s="250" t="s">
        <v>763</v>
      </c>
      <c r="G155" s="248"/>
      <c r="H155" s="251">
        <v>7.7000000000000002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7" t="s">
        <v>150</v>
      </c>
      <c r="AU155" s="257" t="s">
        <v>91</v>
      </c>
      <c r="AV155" s="14" t="s">
        <v>91</v>
      </c>
      <c r="AW155" s="14" t="s">
        <v>36</v>
      </c>
      <c r="AX155" s="14" t="s">
        <v>81</v>
      </c>
      <c r="AY155" s="257" t="s">
        <v>139</v>
      </c>
    </row>
    <row r="156" s="14" customFormat="1">
      <c r="A156" s="14"/>
      <c r="B156" s="247"/>
      <c r="C156" s="248"/>
      <c r="D156" s="232" t="s">
        <v>150</v>
      </c>
      <c r="E156" s="249" t="s">
        <v>1</v>
      </c>
      <c r="F156" s="250" t="s">
        <v>764</v>
      </c>
      <c r="G156" s="248"/>
      <c r="H156" s="251">
        <v>2.2000000000000002</v>
      </c>
      <c r="I156" s="252"/>
      <c r="J156" s="248"/>
      <c r="K156" s="248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150</v>
      </c>
      <c r="AU156" s="257" t="s">
        <v>91</v>
      </c>
      <c r="AV156" s="14" t="s">
        <v>91</v>
      </c>
      <c r="AW156" s="14" t="s">
        <v>36</v>
      </c>
      <c r="AX156" s="14" t="s">
        <v>81</v>
      </c>
      <c r="AY156" s="257" t="s">
        <v>139</v>
      </c>
    </row>
    <row r="157" s="16" customFormat="1">
      <c r="A157" s="16"/>
      <c r="B157" s="269"/>
      <c r="C157" s="270"/>
      <c r="D157" s="232" t="s">
        <v>150</v>
      </c>
      <c r="E157" s="271" t="s">
        <v>1</v>
      </c>
      <c r="F157" s="272" t="s">
        <v>172</v>
      </c>
      <c r="G157" s="270"/>
      <c r="H157" s="273">
        <v>9.9000000000000004</v>
      </c>
      <c r="I157" s="274"/>
      <c r="J157" s="270"/>
      <c r="K157" s="270"/>
      <c r="L157" s="275"/>
      <c r="M157" s="276"/>
      <c r="N157" s="277"/>
      <c r="O157" s="277"/>
      <c r="P157" s="277"/>
      <c r="Q157" s="277"/>
      <c r="R157" s="277"/>
      <c r="S157" s="277"/>
      <c r="T157" s="278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T157" s="279" t="s">
        <v>150</v>
      </c>
      <c r="AU157" s="279" t="s">
        <v>91</v>
      </c>
      <c r="AV157" s="16" t="s">
        <v>146</v>
      </c>
      <c r="AW157" s="16" t="s">
        <v>36</v>
      </c>
      <c r="AX157" s="16" t="s">
        <v>89</v>
      </c>
      <c r="AY157" s="279" t="s">
        <v>139</v>
      </c>
    </row>
    <row r="158" s="2" customFormat="1" ht="24.15" customHeight="1">
      <c r="A158" s="39"/>
      <c r="B158" s="40"/>
      <c r="C158" s="219" t="s">
        <v>177</v>
      </c>
      <c r="D158" s="219" t="s">
        <v>141</v>
      </c>
      <c r="E158" s="220" t="s">
        <v>184</v>
      </c>
      <c r="F158" s="221" t="s">
        <v>185</v>
      </c>
      <c r="G158" s="222" t="s">
        <v>186</v>
      </c>
      <c r="H158" s="223">
        <v>59.697000000000003</v>
      </c>
      <c r="I158" s="224"/>
      <c r="J158" s="225">
        <f>ROUND(I158*H158,2)</f>
        <v>0</v>
      </c>
      <c r="K158" s="221" t="s">
        <v>145</v>
      </c>
      <c r="L158" s="45"/>
      <c r="M158" s="226" t="s">
        <v>1</v>
      </c>
      <c r="N158" s="227" t="s">
        <v>46</v>
      </c>
      <c r="O158" s="92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146</v>
      </c>
      <c r="AT158" s="230" t="s">
        <v>141</v>
      </c>
      <c r="AU158" s="230" t="s">
        <v>91</v>
      </c>
      <c r="AY158" s="18" t="s">
        <v>139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89</v>
      </c>
      <c r="BK158" s="231">
        <f>ROUND(I158*H158,2)</f>
        <v>0</v>
      </c>
      <c r="BL158" s="18" t="s">
        <v>146</v>
      </c>
      <c r="BM158" s="230" t="s">
        <v>765</v>
      </c>
    </row>
    <row r="159" s="13" customFormat="1">
      <c r="A159" s="13"/>
      <c r="B159" s="237"/>
      <c r="C159" s="238"/>
      <c r="D159" s="232" t="s">
        <v>150</v>
      </c>
      <c r="E159" s="239" t="s">
        <v>1</v>
      </c>
      <c r="F159" s="240" t="s">
        <v>760</v>
      </c>
      <c r="G159" s="238"/>
      <c r="H159" s="239" t="s">
        <v>1</v>
      </c>
      <c r="I159" s="241"/>
      <c r="J159" s="238"/>
      <c r="K159" s="238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150</v>
      </c>
      <c r="AU159" s="246" t="s">
        <v>91</v>
      </c>
      <c r="AV159" s="13" t="s">
        <v>89</v>
      </c>
      <c r="AW159" s="13" t="s">
        <v>36</v>
      </c>
      <c r="AX159" s="13" t="s">
        <v>81</v>
      </c>
      <c r="AY159" s="246" t="s">
        <v>139</v>
      </c>
    </row>
    <row r="160" s="14" customFormat="1">
      <c r="A160" s="14"/>
      <c r="B160" s="247"/>
      <c r="C160" s="248"/>
      <c r="D160" s="232" t="s">
        <v>150</v>
      </c>
      <c r="E160" s="249" t="s">
        <v>1</v>
      </c>
      <c r="F160" s="250" t="s">
        <v>766</v>
      </c>
      <c r="G160" s="248"/>
      <c r="H160" s="251">
        <v>31.515000000000001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150</v>
      </c>
      <c r="AU160" s="257" t="s">
        <v>91</v>
      </c>
      <c r="AV160" s="14" t="s">
        <v>91</v>
      </c>
      <c r="AW160" s="14" t="s">
        <v>36</v>
      </c>
      <c r="AX160" s="14" t="s">
        <v>81</v>
      </c>
      <c r="AY160" s="257" t="s">
        <v>139</v>
      </c>
    </row>
    <row r="161" s="14" customFormat="1">
      <c r="A161" s="14"/>
      <c r="B161" s="247"/>
      <c r="C161" s="248"/>
      <c r="D161" s="232" t="s">
        <v>150</v>
      </c>
      <c r="E161" s="249" t="s">
        <v>1</v>
      </c>
      <c r="F161" s="250" t="s">
        <v>767</v>
      </c>
      <c r="G161" s="248"/>
      <c r="H161" s="251">
        <v>21.945</v>
      </c>
      <c r="I161" s="252"/>
      <c r="J161" s="248"/>
      <c r="K161" s="248"/>
      <c r="L161" s="253"/>
      <c r="M161" s="254"/>
      <c r="N161" s="255"/>
      <c r="O161" s="255"/>
      <c r="P161" s="255"/>
      <c r="Q161" s="255"/>
      <c r="R161" s="255"/>
      <c r="S161" s="255"/>
      <c r="T161" s="25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7" t="s">
        <v>150</v>
      </c>
      <c r="AU161" s="257" t="s">
        <v>91</v>
      </c>
      <c r="AV161" s="14" t="s">
        <v>91</v>
      </c>
      <c r="AW161" s="14" t="s">
        <v>36</v>
      </c>
      <c r="AX161" s="14" t="s">
        <v>81</v>
      </c>
      <c r="AY161" s="257" t="s">
        <v>139</v>
      </c>
    </row>
    <row r="162" s="14" customFormat="1">
      <c r="A162" s="14"/>
      <c r="B162" s="247"/>
      <c r="C162" s="248"/>
      <c r="D162" s="232" t="s">
        <v>150</v>
      </c>
      <c r="E162" s="249" t="s">
        <v>1</v>
      </c>
      <c r="F162" s="250" t="s">
        <v>768</v>
      </c>
      <c r="G162" s="248"/>
      <c r="H162" s="251">
        <v>6.2370000000000001</v>
      </c>
      <c r="I162" s="252"/>
      <c r="J162" s="248"/>
      <c r="K162" s="248"/>
      <c r="L162" s="253"/>
      <c r="M162" s="254"/>
      <c r="N162" s="255"/>
      <c r="O162" s="255"/>
      <c r="P162" s="255"/>
      <c r="Q162" s="255"/>
      <c r="R162" s="255"/>
      <c r="S162" s="255"/>
      <c r="T162" s="25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7" t="s">
        <v>150</v>
      </c>
      <c r="AU162" s="257" t="s">
        <v>91</v>
      </c>
      <c r="AV162" s="14" t="s">
        <v>91</v>
      </c>
      <c r="AW162" s="14" t="s">
        <v>36</v>
      </c>
      <c r="AX162" s="14" t="s">
        <v>81</v>
      </c>
      <c r="AY162" s="257" t="s">
        <v>139</v>
      </c>
    </row>
    <row r="163" s="16" customFormat="1">
      <c r="A163" s="16"/>
      <c r="B163" s="269"/>
      <c r="C163" s="270"/>
      <c r="D163" s="232" t="s">
        <v>150</v>
      </c>
      <c r="E163" s="271" t="s">
        <v>1</v>
      </c>
      <c r="F163" s="272" t="s">
        <v>172</v>
      </c>
      <c r="G163" s="270"/>
      <c r="H163" s="273">
        <v>59.697000000000003</v>
      </c>
      <c r="I163" s="274"/>
      <c r="J163" s="270"/>
      <c r="K163" s="270"/>
      <c r="L163" s="275"/>
      <c r="M163" s="276"/>
      <c r="N163" s="277"/>
      <c r="O163" s="277"/>
      <c r="P163" s="277"/>
      <c r="Q163" s="277"/>
      <c r="R163" s="277"/>
      <c r="S163" s="277"/>
      <c r="T163" s="278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T163" s="279" t="s">
        <v>150</v>
      </c>
      <c r="AU163" s="279" t="s">
        <v>91</v>
      </c>
      <c r="AV163" s="16" t="s">
        <v>146</v>
      </c>
      <c r="AW163" s="16" t="s">
        <v>36</v>
      </c>
      <c r="AX163" s="16" t="s">
        <v>89</v>
      </c>
      <c r="AY163" s="279" t="s">
        <v>139</v>
      </c>
    </row>
    <row r="164" s="2" customFormat="1" ht="33" customHeight="1">
      <c r="A164" s="39"/>
      <c r="B164" s="40"/>
      <c r="C164" s="219" t="s">
        <v>183</v>
      </c>
      <c r="D164" s="219" t="s">
        <v>141</v>
      </c>
      <c r="E164" s="220" t="s">
        <v>204</v>
      </c>
      <c r="F164" s="221" t="s">
        <v>205</v>
      </c>
      <c r="G164" s="222" t="s">
        <v>186</v>
      </c>
      <c r="H164" s="223">
        <v>170.048</v>
      </c>
      <c r="I164" s="224"/>
      <c r="J164" s="225">
        <f>ROUND(I164*H164,2)</f>
        <v>0</v>
      </c>
      <c r="K164" s="221" t="s">
        <v>145</v>
      </c>
      <c r="L164" s="45"/>
      <c r="M164" s="226" t="s">
        <v>1</v>
      </c>
      <c r="N164" s="227" t="s">
        <v>46</v>
      </c>
      <c r="O164" s="92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146</v>
      </c>
      <c r="AT164" s="230" t="s">
        <v>141</v>
      </c>
      <c r="AU164" s="230" t="s">
        <v>91</v>
      </c>
      <c r="AY164" s="18" t="s">
        <v>139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89</v>
      </c>
      <c r="BK164" s="231">
        <f>ROUND(I164*H164,2)</f>
        <v>0</v>
      </c>
      <c r="BL164" s="18" t="s">
        <v>146</v>
      </c>
      <c r="BM164" s="230" t="s">
        <v>769</v>
      </c>
    </row>
    <row r="165" s="13" customFormat="1">
      <c r="A165" s="13"/>
      <c r="B165" s="237"/>
      <c r="C165" s="238"/>
      <c r="D165" s="232" t="s">
        <v>150</v>
      </c>
      <c r="E165" s="239" t="s">
        <v>1</v>
      </c>
      <c r="F165" s="240" t="s">
        <v>207</v>
      </c>
      <c r="G165" s="238"/>
      <c r="H165" s="239" t="s">
        <v>1</v>
      </c>
      <c r="I165" s="241"/>
      <c r="J165" s="238"/>
      <c r="K165" s="238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150</v>
      </c>
      <c r="AU165" s="246" t="s">
        <v>91</v>
      </c>
      <c r="AV165" s="13" t="s">
        <v>89</v>
      </c>
      <c r="AW165" s="13" t="s">
        <v>36</v>
      </c>
      <c r="AX165" s="13" t="s">
        <v>81</v>
      </c>
      <c r="AY165" s="246" t="s">
        <v>139</v>
      </c>
    </row>
    <row r="166" s="13" customFormat="1">
      <c r="A166" s="13"/>
      <c r="B166" s="237"/>
      <c r="C166" s="238"/>
      <c r="D166" s="232" t="s">
        <v>150</v>
      </c>
      <c r="E166" s="239" t="s">
        <v>1</v>
      </c>
      <c r="F166" s="240" t="s">
        <v>208</v>
      </c>
      <c r="G166" s="238"/>
      <c r="H166" s="239" t="s">
        <v>1</v>
      </c>
      <c r="I166" s="241"/>
      <c r="J166" s="238"/>
      <c r="K166" s="238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150</v>
      </c>
      <c r="AU166" s="246" t="s">
        <v>91</v>
      </c>
      <c r="AV166" s="13" t="s">
        <v>89</v>
      </c>
      <c r="AW166" s="13" t="s">
        <v>36</v>
      </c>
      <c r="AX166" s="13" t="s">
        <v>81</v>
      </c>
      <c r="AY166" s="246" t="s">
        <v>139</v>
      </c>
    </row>
    <row r="167" s="14" customFormat="1">
      <c r="A167" s="14"/>
      <c r="B167" s="247"/>
      <c r="C167" s="248"/>
      <c r="D167" s="232" t="s">
        <v>150</v>
      </c>
      <c r="E167" s="249" t="s">
        <v>1</v>
      </c>
      <c r="F167" s="250" t="s">
        <v>770</v>
      </c>
      <c r="G167" s="248"/>
      <c r="H167" s="251">
        <v>170.048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150</v>
      </c>
      <c r="AU167" s="257" t="s">
        <v>91</v>
      </c>
      <c r="AV167" s="14" t="s">
        <v>91</v>
      </c>
      <c r="AW167" s="14" t="s">
        <v>36</v>
      </c>
      <c r="AX167" s="14" t="s">
        <v>81</v>
      </c>
      <c r="AY167" s="257" t="s">
        <v>139</v>
      </c>
    </row>
    <row r="168" s="15" customFormat="1">
      <c r="A168" s="15"/>
      <c r="B168" s="258"/>
      <c r="C168" s="259"/>
      <c r="D168" s="232" t="s">
        <v>150</v>
      </c>
      <c r="E168" s="260" t="s">
        <v>1</v>
      </c>
      <c r="F168" s="261" t="s">
        <v>156</v>
      </c>
      <c r="G168" s="259"/>
      <c r="H168" s="262">
        <v>170.048</v>
      </c>
      <c r="I168" s="263"/>
      <c r="J168" s="259"/>
      <c r="K168" s="259"/>
      <c r="L168" s="264"/>
      <c r="M168" s="265"/>
      <c r="N168" s="266"/>
      <c r="O168" s="266"/>
      <c r="P168" s="266"/>
      <c r="Q168" s="266"/>
      <c r="R168" s="266"/>
      <c r="S168" s="266"/>
      <c r="T168" s="267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8" t="s">
        <v>150</v>
      </c>
      <c r="AU168" s="268" t="s">
        <v>91</v>
      </c>
      <c r="AV168" s="15" t="s">
        <v>157</v>
      </c>
      <c r="AW168" s="15" t="s">
        <v>36</v>
      </c>
      <c r="AX168" s="15" t="s">
        <v>89</v>
      </c>
      <c r="AY168" s="268" t="s">
        <v>139</v>
      </c>
    </row>
    <row r="169" s="2" customFormat="1" ht="33" customHeight="1">
      <c r="A169" s="39"/>
      <c r="B169" s="40"/>
      <c r="C169" s="219" t="s">
        <v>193</v>
      </c>
      <c r="D169" s="219" t="s">
        <v>141</v>
      </c>
      <c r="E169" s="220" t="s">
        <v>211</v>
      </c>
      <c r="F169" s="221" t="s">
        <v>212</v>
      </c>
      <c r="G169" s="222" t="s">
        <v>186</v>
      </c>
      <c r="H169" s="223">
        <v>136.03800000000001</v>
      </c>
      <c r="I169" s="224"/>
      <c r="J169" s="225">
        <f>ROUND(I169*H169,2)</f>
        <v>0</v>
      </c>
      <c r="K169" s="221" t="s">
        <v>145</v>
      </c>
      <c r="L169" s="45"/>
      <c r="M169" s="226" t="s">
        <v>1</v>
      </c>
      <c r="N169" s="227" t="s">
        <v>46</v>
      </c>
      <c r="O169" s="92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0" t="s">
        <v>146</v>
      </c>
      <c r="AT169" s="230" t="s">
        <v>141</v>
      </c>
      <c r="AU169" s="230" t="s">
        <v>91</v>
      </c>
      <c r="AY169" s="18" t="s">
        <v>139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8" t="s">
        <v>89</v>
      </c>
      <c r="BK169" s="231">
        <f>ROUND(I169*H169,2)</f>
        <v>0</v>
      </c>
      <c r="BL169" s="18" t="s">
        <v>146</v>
      </c>
      <c r="BM169" s="230" t="s">
        <v>771</v>
      </c>
    </row>
    <row r="170" s="13" customFormat="1">
      <c r="A170" s="13"/>
      <c r="B170" s="237"/>
      <c r="C170" s="238"/>
      <c r="D170" s="232" t="s">
        <v>150</v>
      </c>
      <c r="E170" s="239" t="s">
        <v>1</v>
      </c>
      <c r="F170" s="240" t="s">
        <v>772</v>
      </c>
      <c r="G170" s="238"/>
      <c r="H170" s="239" t="s">
        <v>1</v>
      </c>
      <c r="I170" s="241"/>
      <c r="J170" s="238"/>
      <c r="K170" s="238"/>
      <c r="L170" s="242"/>
      <c r="M170" s="243"/>
      <c r="N170" s="244"/>
      <c r="O170" s="244"/>
      <c r="P170" s="244"/>
      <c r="Q170" s="244"/>
      <c r="R170" s="244"/>
      <c r="S170" s="244"/>
      <c r="T170" s="24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6" t="s">
        <v>150</v>
      </c>
      <c r="AU170" s="246" t="s">
        <v>91</v>
      </c>
      <c r="AV170" s="13" t="s">
        <v>89</v>
      </c>
      <c r="AW170" s="13" t="s">
        <v>36</v>
      </c>
      <c r="AX170" s="13" t="s">
        <v>81</v>
      </c>
      <c r="AY170" s="246" t="s">
        <v>139</v>
      </c>
    </row>
    <row r="171" s="13" customFormat="1">
      <c r="A171" s="13"/>
      <c r="B171" s="237"/>
      <c r="C171" s="238"/>
      <c r="D171" s="232" t="s">
        <v>150</v>
      </c>
      <c r="E171" s="239" t="s">
        <v>1</v>
      </c>
      <c r="F171" s="240" t="s">
        <v>773</v>
      </c>
      <c r="G171" s="238"/>
      <c r="H171" s="239" t="s">
        <v>1</v>
      </c>
      <c r="I171" s="241"/>
      <c r="J171" s="238"/>
      <c r="K171" s="238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150</v>
      </c>
      <c r="AU171" s="246" t="s">
        <v>91</v>
      </c>
      <c r="AV171" s="13" t="s">
        <v>89</v>
      </c>
      <c r="AW171" s="13" t="s">
        <v>36</v>
      </c>
      <c r="AX171" s="13" t="s">
        <v>81</v>
      </c>
      <c r="AY171" s="246" t="s">
        <v>139</v>
      </c>
    </row>
    <row r="172" s="14" customFormat="1">
      <c r="A172" s="14"/>
      <c r="B172" s="247"/>
      <c r="C172" s="248"/>
      <c r="D172" s="232" t="s">
        <v>150</v>
      </c>
      <c r="E172" s="249" t="s">
        <v>1</v>
      </c>
      <c r="F172" s="250" t="s">
        <v>774</v>
      </c>
      <c r="G172" s="248"/>
      <c r="H172" s="251">
        <v>195.40700000000001</v>
      </c>
      <c r="I172" s="252"/>
      <c r="J172" s="248"/>
      <c r="K172" s="248"/>
      <c r="L172" s="253"/>
      <c r="M172" s="254"/>
      <c r="N172" s="255"/>
      <c r="O172" s="255"/>
      <c r="P172" s="255"/>
      <c r="Q172" s="255"/>
      <c r="R172" s="255"/>
      <c r="S172" s="255"/>
      <c r="T172" s="25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7" t="s">
        <v>150</v>
      </c>
      <c r="AU172" s="257" t="s">
        <v>91</v>
      </c>
      <c r="AV172" s="14" t="s">
        <v>91</v>
      </c>
      <c r="AW172" s="14" t="s">
        <v>36</v>
      </c>
      <c r="AX172" s="14" t="s">
        <v>81</v>
      </c>
      <c r="AY172" s="257" t="s">
        <v>139</v>
      </c>
    </row>
    <row r="173" s="14" customFormat="1">
      <c r="A173" s="14"/>
      <c r="B173" s="247"/>
      <c r="C173" s="248"/>
      <c r="D173" s="232" t="s">
        <v>150</v>
      </c>
      <c r="E173" s="249" t="s">
        <v>1</v>
      </c>
      <c r="F173" s="250" t="s">
        <v>775</v>
      </c>
      <c r="G173" s="248"/>
      <c r="H173" s="251">
        <v>122.438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7" t="s">
        <v>150</v>
      </c>
      <c r="AU173" s="257" t="s">
        <v>91</v>
      </c>
      <c r="AV173" s="14" t="s">
        <v>91</v>
      </c>
      <c r="AW173" s="14" t="s">
        <v>36</v>
      </c>
      <c r="AX173" s="14" t="s">
        <v>81</v>
      </c>
      <c r="AY173" s="257" t="s">
        <v>139</v>
      </c>
    </row>
    <row r="174" s="14" customFormat="1">
      <c r="A174" s="14"/>
      <c r="B174" s="247"/>
      <c r="C174" s="248"/>
      <c r="D174" s="232" t="s">
        <v>150</v>
      </c>
      <c r="E174" s="249" t="s">
        <v>1</v>
      </c>
      <c r="F174" s="250" t="s">
        <v>776</v>
      </c>
      <c r="G174" s="248"/>
      <c r="H174" s="251">
        <v>68.628</v>
      </c>
      <c r="I174" s="252"/>
      <c r="J174" s="248"/>
      <c r="K174" s="248"/>
      <c r="L174" s="253"/>
      <c r="M174" s="254"/>
      <c r="N174" s="255"/>
      <c r="O174" s="255"/>
      <c r="P174" s="255"/>
      <c r="Q174" s="255"/>
      <c r="R174" s="255"/>
      <c r="S174" s="255"/>
      <c r="T174" s="25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7" t="s">
        <v>150</v>
      </c>
      <c r="AU174" s="257" t="s">
        <v>91</v>
      </c>
      <c r="AV174" s="14" t="s">
        <v>91</v>
      </c>
      <c r="AW174" s="14" t="s">
        <v>36</v>
      </c>
      <c r="AX174" s="14" t="s">
        <v>81</v>
      </c>
      <c r="AY174" s="257" t="s">
        <v>139</v>
      </c>
    </row>
    <row r="175" s="14" customFormat="1">
      <c r="A175" s="14"/>
      <c r="B175" s="247"/>
      <c r="C175" s="248"/>
      <c r="D175" s="232" t="s">
        <v>150</v>
      </c>
      <c r="E175" s="249" t="s">
        <v>1</v>
      </c>
      <c r="F175" s="250" t="s">
        <v>777</v>
      </c>
      <c r="G175" s="248"/>
      <c r="H175" s="251">
        <v>138.01599999999999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150</v>
      </c>
      <c r="AU175" s="257" t="s">
        <v>91</v>
      </c>
      <c r="AV175" s="14" t="s">
        <v>91</v>
      </c>
      <c r="AW175" s="14" t="s">
        <v>36</v>
      </c>
      <c r="AX175" s="14" t="s">
        <v>81</v>
      </c>
      <c r="AY175" s="257" t="s">
        <v>139</v>
      </c>
    </row>
    <row r="176" s="13" customFormat="1">
      <c r="A176" s="13"/>
      <c r="B176" s="237"/>
      <c r="C176" s="238"/>
      <c r="D176" s="232" t="s">
        <v>150</v>
      </c>
      <c r="E176" s="239" t="s">
        <v>1</v>
      </c>
      <c r="F176" s="240" t="s">
        <v>226</v>
      </c>
      <c r="G176" s="238"/>
      <c r="H176" s="239" t="s">
        <v>1</v>
      </c>
      <c r="I176" s="241"/>
      <c r="J176" s="238"/>
      <c r="K176" s="238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150</v>
      </c>
      <c r="AU176" s="246" t="s">
        <v>91</v>
      </c>
      <c r="AV176" s="13" t="s">
        <v>89</v>
      </c>
      <c r="AW176" s="13" t="s">
        <v>36</v>
      </c>
      <c r="AX176" s="13" t="s">
        <v>81</v>
      </c>
      <c r="AY176" s="246" t="s">
        <v>139</v>
      </c>
    </row>
    <row r="177" s="14" customFormat="1">
      <c r="A177" s="14"/>
      <c r="B177" s="247"/>
      <c r="C177" s="248"/>
      <c r="D177" s="232" t="s">
        <v>150</v>
      </c>
      <c r="E177" s="249" t="s">
        <v>1</v>
      </c>
      <c r="F177" s="250" t="s">
        <v>778</v>
      </c>
      <c r="G177" s="248"/>
      <c r="H177" s="251">
        <v>-1.8280000000000001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150</v>
      </c>
      <c r="AU177" s="257" t="s">
        <v>91</v>
      </c>
      <c r="AV177" s="14" t="s">
        <v>91</v>
      </c>
      <c r="AW177" s="14" t="s">
        <v>36</v>
      </c>
      <c r="AX177" s="14" t="s">
        <v>81</v>
      </c>
      <c r="AY177" s="257" t="s">
        <v>139</v>
      </c>
    </row>
    <row r="178" s="14" customFormat="1">
      <c r="A178" s="14"/>
      <c r="B178" s="247"/>
      <c r="C178" s="248"/>
      <c r="D178" s="232" t="s">
        <v>150</v>
      </c>
      <c r="E178" s="249" t="s">
        <v>1</v>
      </c>
      <c r="F178" s="250" t="s">
        <v>779</v>
      </c>
      <c r="G178" s="248"/>
      <c r="H178" s="251">
        <v>-0.091999999999999998</v>
      </c>
      <c r="I178" s="252"/>
      <c r="J178" s="248"/>
      <c r="K178" s="248"/>
      <c r="L178" s="253"/>
      <c r="M178" s="254"/>
      <c r="N178" s="255"/>
      <c r="O178" s="255"/>
      <c r="P178" s="255"/>
      <c r="Q178" s="255"/>
      <c r="R178" s="255"/>
      <c r="S178" s="255"/>
      <c r="T178" s="25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7" t="s">
        <v>150</v>
      </c>
      <c r="AU178" s="257" t="s">
        <v>91</v>
      </c>
      <c r="AV178" s="14" t="s">
        <v>91</v>
      </c>
      <c r="AW178" s="14" t="s">
        <v>36</v>
      </c>
      <c r="AX178" s="14" t="s">
        <v>81</v>
      </c>
      <c r="AY178" s="257" t="s">
        <v>139</v>
      </c>
    </row>
    <row r="179" s="13" customFormat="1">
      <c r="A179" s="13"/>
      <c r="B179" s="237"/>
      <c r="C179" s="238"/>
      <c r="D179" s="232" t="s">
        <v>150</v>
      </c>
      <c r="E179" s="239" t="s">
        <v>1</v>
      </c>
      <c r="F179" s="240" t="s">
        <v>236</v>
      </c>
      <c r="G179" s="238"/>
      <c r="H179" s="239" t="s">
        <v>1</v>
      </c>
      <c r="I179" s="241"/>
      <c r="J179" s="238"/>
      <c r="K179" s="238"/>
      <c r="L179" s="242"/>
      <c r="M179" s="243"/>
      <c r="N179" s="244"/>
      <c r="O179" s="244"/>
      <c r="P179" s="244"/>
      <c r="Q179" s="244"/>
      <c r="R179" s="244"/>
      <c r="S179" s="244"/>
      <c r="T179" s="24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6" t="s">
        <v>150</v>
      </c>
      <c r="AU179" s="246" t="s">
        <v>91</v>
      </c>
      <c r="AV179" s="13" t="s">
        <v>89</v>
      </c>
      <c r="AW179" s="13" t="s">
        <v>36</v>
      </c>
      <c r="AX179" s="13" t="s">
        <v>81</v>
      </c>
      <c r="AY179" s="246" t="s">
        <v>139</v>
      </c>
    </row>
    <row r="180" s="13" customFormat="1">
      <c r="A180" s="13"/>
      <c r="B180" s="237"/>
      <c r="C180" s="238"/>
      <c r="D180" s="232" t="s">
        <v>150</v>
      </c>
      <c r="E180" s="239" t="s">
        <v>1</v>
      </c>
      <c r="F180" s="240" t="s">
        <v>237</v>
      </c>
      <c r="G180" s="238"/>
      <c r="H180" s="239" t="s">
        <v>1</v>
      </c>
      <c r="I180" s="241"/>
      <c r="J180" s="238"/>
      <c r="K180" s="238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150</v>
      </c>
      <c r="AU180" s="246" t="s">
        <v>91</v>
      </c>
      <c r="AV180" s="13" t="s">
        <v>89</v>
      </c>
      <c r="AW180" s="13" t="s">
        <v>36</v>
      </c>
      <c r="AX180" s="13" t="s">
        <v>81</v>
      </c>
      <c r="AY180" s="246" t="s">
        <v>139</v>
      </c>
    </row>
    <row r="181" s="14" customFormat="1">
      <c r="A181" s="14"/>
      <c r="B181" s="247"/>
      <c r="C181" s="248"/>
      <c r="D181" s="232" t="s">
        <v>150</v>
      </c>
      <c r="E181" s="249" t="s">
        <v>1</v>
      </c>
      <c r="F181" s="250" t="s">
        <v>780</v>
      </c>
      <c r="G181" s="248"/>
      <c r="H181" s="251">
        <v>-182.47300000000001</v>
      </c>
      <c r="I181" s="252"/>
      <c r="J181" s="248"/>
      <c r="K181" s="248"/>
      <c r="L181" s="253"/>
      <c r="M181" s="254"/>
      <c r="N181" s="255"/>
      <c r="O181" s="255"/>
      <c r="P181" s="255"/>
      <c r="Q181" s="255"/>
      <c r="R181" s="255"/>
      <c r="S181" s="255"/>
      <c r="T181" s="25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7" t="s">
        <v>150</v>
      </c>
      <c r="AU181" s="257" t="s">
        <v>91</v>
      </c>
      <c r="AV181" s="14" t="s">
        <v>91</v>
      </c>
      <c r="AW181" s="14" t="s">
        <v>36</v>
      </c>
      <c r="AX181" s="14" t="s">
        <v>81</v>
      </c>
      <c r="AY181" s="257" t="s">
        <v>139</v>
      </c>
    </row>
    <row r="182" s="15" customFormat="1">
      <c r="A182" s="15"/>
      <c r="B182" s="258"/>
      <c r="C182" s="259"/>
      <c r="D182" s="232" t="s">
        <v>150</v>
      </c>
      <c r="E182" s="260" t="s">
        <v>1</v>
      </c>
      <c r="F182" s="261" t="s">
        <v>156</v>
      </c>
      <c r="G182" s="259"/>
      <c r="H182" s="262">
        <v>340.096</v>
      </c>
      <c r="I182" s="263"/>
      <c r="J182" s="259"/>
      <c r="K182" s="259"/>
      <c r="L182" s="264"/>
      <c r="M182" s="265"/>
      <c r="N182" s="266"/>
      <c r="O182" s="266"/>
      <c r="P182" s="266"/>
      <c r="Q182" s="266"/>
      <c r="R182" s="266"/>
      <c r="S182" s="266"/>
      <c r="T182" s="267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8" t="s">
        <v>150</v>
      </c>
      <c r="AU182" s="268" t="s">
        <v>91</v>
      </c>
      <c r="AV182" s="15" t="s">
        <v>157</v>
      </c>
      <c r="AW182" s="15" t="s">
        <v>36</v>
      </c>
      <c r="AX182" s="15" t="s">
        <v>81</v>
      </c>
      <c r="AY182" s="268" t="s">
        <v>139</v>
      </c>
    </row>
    <row r="183" s="13" customFormat="1">
      <c r="A183" s="13"/>
      <c r="B183" s="237"/>
      <c r="C183" s="238"/>
      <c r="D183" s="232" t="s">
        <v>150</v>
      </c>
      <c r="E183" s="239" t="s">
        <v>1</v>
      </c>
      <c r="F183" s="240" t="s">
        <v>208</v>
      </c>
      <c r="G183" s="238"/>
      <c r="H183" s="239" t="s">
        <v>1</v>
      </c>
      <c r="I183" s="241"/>
      <c r="J183" s="238"/>
      <c r="K183" s="238"/>
      <c r="L183" s="242"/>
      <c r="M183" s="243"/>
      <c r="N183" s="244"/>
      <c r="O183" s="244"/>
      <c r="P183" s="244"/>
      <c r="Q183" s="244"/>
      <c r="R183" s="244"/>
      <c r="S183" s="244"/>
      <c r="T183" s="24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6" t="s">
        <v>150</v>
      </c>
      <c r="AU183" s="246" t="s">
        <v>91</v>
      </c>
      <c r="AV183" s="13" t="s">
        <v>89</v>
      </c>
      <c r="AW183" s="13" t="s">
        <v>36</v>
      </c>
      <c r="AX183" s="13" t="s">
        <v>81</v>
      </c>
      <c r="AY183" s="246" t="s">
        <v>139</v>
      </c>
    </row>
    <row r="184" s="14" customFormat="1">
      <c r="A184" s="14"/>
      <c r="B184" s="247"/>
      <c r="C184" s="248"/>
      <c r="D184" s="232" t="s">
        <v>150</v>
      </c>
      <c r="E184" s="249" t="s">
        <v>1</v>
      </c>
      <c r="F184" s="250" t="s">
        <v>781</v>
      </c>
      <c r="G184" s="248"/>
      <c r="H184" s="251">
        <v>136.03800000000001</v>
      </c>
      <c r="I184" s="252"/>
      <c r="J184" s="248"/>
      <c r="K184" s="248"/>
      <c r="L184" s="253"/>
      <c r="M184" s="254"/>
      <c r="N184" s="255"/>
      <c r="O184" s="255"/>
      <c r="P184" s="255"/>
      <c r="Q184" s="255"/>
      <c r="R184" s="255"/>
      <c r="S184" s="255"/>
      <c r="T184" s="25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7" t="s">
        <v>150</v>
      </c>
      <c r="AU184" s="257" t="s">
        <v>91</v>
      </c>
      <c r="AV184" s="14" t="s">
        <v>91</v>
      </c>
      <c r="AW184" s="14" t="s">
        <v>36</v>
      </c>
      <c r="AX184" s="14" t="s">
        <v>81</v>
      </c>
      <c r="AY184" s="257" t="s">
        <v>139</v>
      </c>
    </row>
    <row r="185" s="15" customFormat="1">
      <c r="A185" s="15"/>
      <c r="B185" s="258"/>
      <c r="C185" s="259"/>
      <c r="D185" s="232" t="s">
        <v>150</v>
      </c>
      <c r="E185" s="260" t="s">
        <v>1</v>
      </c>
      <c r="F185" s="261" t="s">
        <v>156</v>
      </c>
      <c r="G185" s="259"/>
      <c r="H185" s="262">
        <v>136.03800000000001</v>
      </c>
      <c r="I185" s="263"/>
      <c r="J185" s="259"/>
      <c r="K185" s="259"/>
      <c r="L185" s="264"/>
      <c r="M185" s="265"/>
      <c r="N185" s="266"/>
      <c r="O185" s="266"/>
      <c r="P185" s="266"/>
      <c r="Q185" s="266"/>
      <c r="R185" s="266"/>
      <c r="S185" s="266"/>
      <c r="T185" s="267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8" t="s">
        <v>150</v>
      </c>
      <c r="AU185" s="268" t="s">
        <v>91</v>
      </c>
      <c r="AV185" s="15" t="s">
        <v>157</v>
      </c>
      <c r="AW185" s="15" t="s">
        <v>36</v>
      </c>
      <c r="AX185" s="15" t="s">
        <v>89</v>
      </c>
      <c r="AY185" s="268" t="s">
        <v>139</v>
      </c>
    </row>
    <row r="186" s="2" customFormat="1" ht="33" customHeight="1">
      <c r="A186" s="39"/>
      <c r="B186" s="40"/>
      <c r="C186" s="219" t="s">
        <v>203</v>
      </c>
      <c r="D186" s="219" t="s">
        <v>141</v>
      </c>
      <c r="E186" s="220" t="s">
        <v>246</v>
      </c>
      <c r="F186" s="221" t="s">
        <v>247</v>
      </c>
      <c r="G186" s="222" t="s">
        <v>186</v>
      </c>
      <c r="H186" s="223">
        <v>34.009999999999998</v>
      </c>
      <c r="I186" s="224"/>
      <c r="J186" s="225">
        <f>ROUND(I186*H186,2)</f>
        <v>0</v>
      </c>
      <c r="K186" s="221" t="s">
        <v>145</v>
      </c>
      <c r="L186" s="45"/>
      <c r="M186" s="226" t="s">
        <v>1</v>
      </c>
      <c r="N186" s="227" t="s">
        <v>46</v>
      </c>
      <c r="O186" s="92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146</v>
      </c>
      <c r="AT186" s="230" t="s">
        <v>141</v>
      </c>
      <c r="AU186" s="230" t="s">
        <v>91</v>
      </c>
      <c r="AY186" s="18" t="s">
        <v>139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89</v>
      </c>
      <c r="BK186" s="231">
        <f>ROUND(I186*H186,2)</f>
        <v>0</v>
      </c>
      <c r="BL186" s="18" t="s">
        <v>146</v>
      </c>
      <c r="BM186" s="230" t="s">
        <v>782</v>
      </c>
    </row>
    <row r="187" s="13" customFormat="1">
      <c r="A187" s="13"/>
      <c r="B187" s="237"/>
      <c r="C187" s="238"/>
      <c r="D187" s="232" t="s">
        <v>150</v>
      </c>
      <c r="E187" s="239" t="s">
        <v>1</v>
      </c>
      <c r="F187" s="240" t="s">
        <v>207</v>
      </c>
      <c r="G187" s="238"/>
      <c r="H187" s="239" t="s">
        <v>1</v>
      </c>
      <c r="I187" s="241"/>
      <c r="J187" s="238"/>
      <c r="K187" s="238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150</v>
      </c>
      <c r="AU187" s="246" t="s">
        <v>91</v>
      </c>
      <c r="AV187" s="13" t="s">
        <v>89</v>
      </c>
      <c r="AW187" s="13" t="s">
        <v>36</v>
      </c>
      <c r="AX187" s="13" t="s">
        <v>81</v>
      </c>
      <c r="AY187" s="246" t="s">
        <v>139</v>
      </c>
    </row>
    <row r="188" s="13" customFormat="1">
      <c r="A188" s="13"/>
      <c r="B188" s="237"/>
      <c r="C188" s="238"/>
      <c r="D188" s="232" t="s">
        <v>150</v>
      </c>
      <c r="E188" s="239" t="s">
        <v>1</v>
      </c>
      <c r="F188" s="240" t="s">
        <v>208</v>
      </c>
      <c r="G188" s="238"/>
      <c r="H188" s="239" t="s">
        <v>1</v>
      </c>
      <c r="I188" s="241"/>
      <c r="J188" s="238"/>
      <c r="K188" s="238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150</v>
      </c>
      <c r="AU188" s="246" t="s">
        <v>91</v>
      </c>
      <c r="AV188" s="13" t="s">
        <v>89</v>
      </c>
      <c r="AW188" s="13" t="s">
        <v>36</v>
      </c>
      <c r="AX188" s="13" t="s">
        <v>81</v>
      </c>
      <c r="AY188" s="246" t="s">
        <v>139</v>
      </c>
    </row>
    <row r="189" s="14" customFormat="1">
      <c r="A189" s="14"/>
      <c r="B189" s="247"/>
      <c r="C189" s="248"/>
      <c r="D189" s="232" t="s">
        <v>150</v>
      </c>
      <c r="E189" s="249" t="s">
        <v>1</v>
      </c>
      <c r="F189" s="250" t="s">
        <v>783</v>
      </c>
      <c r="G189" s="248"/>
      <c r="H189" s="251">
        <v>34.009999999999998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150</v>
      </c>
      <c r="AU189" s="257" t="s">
        <v>91</v>
      </c>
      <c r="AV189" s="14" t="s">
        <v>91</v>
      </c>
      <c r="AW189" s="14" t="s">
        <v>36</v>
      </c>
      <c r="AX189" s="14" t="s">
        <v>81</v>
      </c>
      <c r="AY189" s="257" t="s">
        <v>139</v>
      </c>
    </row>
    <row r="190" s="15" customFormat="1">
      <c r="A190" s="15"/>
      <c r="B190" s="258"/>
      <c r="C190" s="259"/>
      <c r="D190" s="232" t="s">
        <v>150</v>
      </c>
      <c r="E190" s="260" t="s">
        <v>1</v>
      </c>
      <c r="F190" s="261" t="s">
        <v>156</v>
      </c>
      <c r="G190" s="259"/>
      <c r="H190" s="262">
        <v>34.009999999999998</v>
      </c>
      <c r="I190" s="263"/>
      <c r="J190" s="259"/>
      <c r="K190" s="259"/>
      <c r="L190" s="264"/>
      <c r="M190" s="265"/>
      <c r="N190" s="266"/>
      <c r="O190" s="266"/>
      <c r="P190" s="266"/>
      <c r="Q190" s="266"/>
      <c r="R190" s="266"/>
      <c r="S190" s="266"/>
      <c r="T190" s="267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8" t="s">
        <v>150</v>
      </c>
      <c r="AU190" s="268" t="s">
        <v>91</v>
      </c>
      <c r="AV190" s="15" t="s">
        <v>157</v>
      </c>
      <c r="AW190" s="15" t="s">
        <v>36</v>
      </c>
      <c r="AX190" s="15" t="s">
        <v>89</v>
      </c>
      <c r="AY190" s="268" t="s">
        <v>139</v>
      </c>
    </row>
    <row r="191" s="2" customFormat="1" ht="21.75" customHeight="1">
      <c r="A191" s="39"/>
      <c r="B191" s="40"/>
      <c r="C191" s="219" t="s">
        <v>210</v>
      </c>
      <c r="D191" s="219" t="s">
        <v>141</v>
      </c>
      <c r="E191" s="220" t="s">
        <v>784</v>
      </c>
      <c r="F191" s="221" t="s">
        <v>785</v>
      </c>
      <c r="G191" s="222" t="s">
        <v>196</v>
      </c>
      <c r="H191" s="223">
        <v>953.61599999999999</v>
      </c>
      <c r="I191" s="224"/>
      <c r="J191" s="225">
        <f>ROUND(I191*H191,2)</f>
        <v>0</v>
      </c>
      <c r="K191" s="221" t="s">
        <v>145</v>
      </c>
      <c r="L191" s="45"/>
      <c r="M191" s="226" t="s">
        <v>1</v>
      </c>
      <c r="N191" s="227" t="s">
        <v>46</v>
      </c>
      <c r="O191" s="92"/>
      <c r="P191" s="228">
        <f>O191*H191</f>
        <v>0</v>
      </c>
      <c r="Q191" s="228">
        <v>0.00084000000000000003</v>
      </c>
      <c r="R191" s="228">
        <f>Q191*H191</f>
        <v>0.80103743999999999</v>
      </c>
      <c r="S191" s="228">
        <v>0</v>
      </c>
      <c r="T191" s="229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0" t="s">
        <v>146</v>
      </c>
      <c r="AT191" s="230" t="s">
        <v>141</v>
      </c>
      <c r="AU191" s="230" t="s">
        <v>91</v>
      </c>
      <c r="AY191" s="18" t="s">
        <v>139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8" t="s">
        <v>89</v>
      </c>
      <c r="BK191" s="231">
        <f>ROUND(I191*H191,2)</f>
        <v>0</v>
      </c>
      <c r="BL191" s="18" t="s">
        <v>146</v>
      </c>
      <c r="BM191" s="230" t="s">
        <v>786</v>
      </c>
    </row>
    <row r="192" s="13" customFormat="1">
      <c r="A192" s="13"/>
      <c r="B192" s="237"/>
      <c r="C192" s="238"/>
      <c r="D192" s="232" t="s">
        <v>150</v>
      </c>
      <c r="E192" s="239" t="s">
        <v>1</v>
      </c>
      <c r="F192" s="240" t="s">
        <v>773</v>
      </c>
      <c r="G192" s="238"/>
      <c r="H192" s="239" t="s">
        <v>1</v>
      </c>
      <c r="I192" s="241"/>
      <c r="J192" s="238"/>
      <c r="K192" s="238"/>
      <c r="L192" s="242"/>
      <c r="M192" s="243"/>
      <c r="N192" s="244"/>
      <c r="O192" s="244"/>
      <c r="P192" s="244"/>
      <c r="Q192" s="244"/>
      <c r="R192" s="244"/>
      <c r="S192" s="244"/>
      <c r="T192" s="24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6" t="s">
        <v>150</v>
      </c>
      <c r="AU192" s="246" t="s">
        <v>91</v>
      </c>
      <c r="AV192" s="13" t="s">
        <v>89</v>
      </c>
      <c r="AW192" s="13" t="s">
        <v>36</v>
      </c>
      <c r="AX192" s="13" t="s">
        <v>81</v>
      </c>
      <c r="AY192" s="246" t="s">
        <v>139</v>
      </c>
    </row>
    <row r="193" s="14" customFormat="1">
      <c r="A193" s="14"/>
      <c r="B193" s="247"/>
      <c r="C193" s="248"/>
      <c r="D193" s="232" t="s">
        <v>150</v>
      </c>
      <c r="E193" s="249" t="s">
        <v>1</v>
      </c>
      <c r="F193" s="250" t="s">
        <v>787</v>
      </c>
      <c r="G193" s="248"/>
      <c r="H193" s="251">
        <v>355.28500000000003</v>
      </c>
      <c r="I193" s="252"/>
      <c r="J193" s="248"/>
      <c r="K193" s="248"/>
      <c r="L193" s="253"/>
      <c r="M193" s="254"/>
      <c r="N193" s="255"/>
      <c r="O193" s="255"/>
      <c r="P193" s="255"/>
      <c r="Q193" s="255"/>
      <c r="R193" s="255"/>
      <c r="S193" s="255"/>
      <c r="T193" s="25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7" t="s">
        <v>150</v>
      </c>
      <c r="AU193" s="257" t="s">
        <v>91</v>
      </c>
      <c r="AV193" s="14" t="s">
        <v>91</v>
      </c>
      <c r="AW193" s="14" t="s">
        <v>36</v>
      </c>
      <c r="AX193" s="14" t="s">
        <v>81</v>
      </c>
      <c r="AY193" s="257" t="s">
        <v>139</v>
      </c>
    </row>
    <row r="194" s="14" customFormat="1">
      <c r="A194" s="14"/>
      <c r="B194" s="247"/>
      <c r="C194" s="248"/>
      <c r="D194" s="232" t="s">
        <v>150</v>
      </c>
      <c r="E194" s="249" t="s">
        <v>1</v>
      </c>
      <c r="F194" s="250" t="s">
        <v>788</v>
      </c>
      <c r="G194" s="248"/>
      <c r="H194" s="251">
        <v>222.614</v>
      </c>
      <c r="I194" s="252"/>
      <c r="J194" s="248"/>
      <c r="K194" s="248"/>
      <c r="L194" s="253"/>
      <c r="M194" s="254"/>
      <c r="N194" s="255"/>
      <c r="O194" s="255"/>
      <c r="P194" s="255"/>
      <c r="Q194" s="255"/>
      <c r="R194" s="255"/>
      <c r="S194" s="255"/>
      <c r="T194" s="25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7" t="s">
        <v>150</v>
      </c>
      <c r="AU194" s="257" t="s">
        <v>91</v>
      </c>
      <c r="AV194" s="14" t="s">
        <v>91</v>
      </c>
      <c r="AW194" s="14" t="s">
        <v>36</v>
      </c>
      <c r="AX194" s="14" t="s">
        <v>81</v>
      </c>
      <c r="AY194" s="257" t="s">
        <v>139</v>
      </c>
    </row>
    <row r="195" s="14" customFormat="1">
      <c r="A195" s="14"/>
      <c r="B195" s="247"/>
      <c r="C195" s="248"/>
      <c r="D195" s="232" t="s">
        <v>150</v>
      </c>
      <c r="E195" s="249" t="s">
        <v>1</v>
      </c>
      <c r="F195" s="250" t="s">
        <v>789</v>
      </c>
      <c r="G195" s="248"/>
      <c r="H195" s="251">
        <v>124.77800000000001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150</v>
      </c>
      <c r="AU195" s="257" t="s">
        <v>91</v>
      </c>
      <c r="AV195" s="14" t="s">
        <v>91</v>
      </c>
      <c r="AW195" s="14" t="s">
        <v>36</v>
      </c>
      <c r="AX195" s="14" t="s">
        <v>81</v>
      </c>
      <c r="AY195" s="257" t="s">
        <v>139</v>
      </c>
    </row>
    <row r="196" s="14" customFormat="1">
      <c r="A196" s="14"/>
      <c r="B196" s="247"/>
      <c r="C196" s="248"/>
      <c r="D196" s="232" t="s">
        <v>150</v>
      </c>
      <c r="E196" s="249" t="s">
        <v>1</v>
      </c>
      <c r="F196" s="250" t="s">
        <v>790</v>
      </c>
      <c r="G196" s="248"/>
      <c r="H196" s="251">
        <v>250.93899999999999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150</v>
      </c>
      <c r="AU196" s="257" t="s">
        <v>91</v>
      </c>
      <c r="AV196" s="14" t="s">
        <v>91</v>
      </c>
      <c r="AW196" s="14" t="s">
        <v>36</v>
      </c>
      <c r="AX196" s="14" t="s">
        <v>81</v>
      </c>
      <c r="AY196" s="257" t="s">
        <v>139</v>
      </c>
    </row>
    <row r="197" s="16" customFormat="1">
      <c r="A197" s="16"/>
      <c r="B197" s="269"/>
      <c r="C197" s="270"/>
      <c r="D197" s="232" t="s">
        <v>150</v>
      </c>
      <c r="E197" s="271" t="s">
        <v>1</v>
      </c>
      <c r="F197" s="272" t="s">
        <v>172</v>
      </c>
      <c r="G197" s="270"/>
      <c r="H197" s="273">
        <v>953.61599999999999</v>
      </c>
      <c r="I197" s="274"/>
      <c r="J197" s="270"/>
      <c r="K197" s="270"/>
      <c r="L197" s="275"/>
      <c r="M197" s="276"/>
      <c r="N197" s="277"/>
      <c r="O197" s="277"/>
      <c r="P197" s="277"/>
      <c r="Q197" s="277"/>
      <c r="R197" s="277"/>
      <c r="S197" s="277"/>
      <c r="T197" s="278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T197" s="279" t="s">
        <v>150</v>
      </c>
      <c r="AU197" s="279" t="s">
        <v>91</v>
      </c>
      <c r="AV197" s="16" t="s">
        <v>146</v>
      </c>
      <c r="AW197" s="16" t="s">
        <v>36</v>
      </c>
      <c r="AX197" s="16" t="s">
        <v>89</v>
      </c>
      <c r="AY197" s="279" t="s">
        <v>139</v>
      </c>
    </row>
    <row r="198" s="2" customFormat="1" ht="24.15" customHeight="1">
      <c r="A198" s="39"/>
      <c r="B198" s="40"/>
      <c r="C198" s="219" t="s">
        <v>245</v>
      </c>
      <c r="D198" s="219" t="s">
        <v>141</v>
      </c>
      <c r="E198" s="220" t="s">
        <v>791</v>
      </c>
      <c r="F198" s="221" t="s">
        <v>792</v>
      </c>
      <c r="G198" s="222" t="s">
        <v>196</v>
      </c>
      <c r="H198" s="223">
        <v>953.61599999999999</v>
      </c>
      <c r="I198" s="224"/>
      <c r="J198" s="225">
        <f>ROUND(I198*H198,2)</f>
        <v>0</v>
      </c>
      <c r="K198" s="221" t="s">
        <v>145</v>
      </c>
      <c r="L198" s="45"/>
      <c r="M198" s="226" t="s">
        <v>1</v>
      </c>
      <c r="N198" s="227" t="s">
        <v>46</v>
      </c>
      <c r="O198" s="92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0" t="s">
        <v>146</v>
      </c>
      <c r="AT198" s="230" t="s">
        <v>141</v>
      </c>
      <c r="AU198" s="230" t="s">
        <v>91</v>
      </c>
      <c r="AY198" s="18" t="s">
        <v>139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8" t="s">
        <v>89</v>
      </c>
      <c r="BK198" s="231">
        <f>ROUND(I198*H198,2)</f>
        <v>0</v>
      </c>
      <c r="BL198" s="18" t="s">
        <v>146</v>
      </c>
      <c r="BM198" s="230" t="s">
        <v>793</v>
      </c>
    </row>
    <row r="199" s="14" customFormat="1">
      <c r="A199" s="14"/>
      <c r="B199" s="247"/>
      <c r="C199" s="248"/>
      <c r="D199" s="232" t="s">
        <v>150</v>
      </c>
      <c r="E199" s="249" t="s">
        <v>1</v>
      </c>
      <c r="F199" s="250" t="s">
        <v>794</v>
      </c>
      <c r="G199" s="248"/>
      <c r="H199" s="251">
        <v>953.61599999999999</v>
      </c>
      <c r="I199" s="252"/>
      <c r="J199" s="248"/>
      <c r="K199" s="248"/>
      <c r="L199" s="253"/>
      <c r="M199" s="254"/>
      <c r="N199" s="255"/>
      <c r="O199" s="255"/>
      <c r="P199" s="255"/>
      <c r="Q199" s="255"/>
      <c r="R199" s="255"/>
      <c r="S199" s="255"/>
      <c r="T199" s="25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7" t="s">
        <v>150</v>
      </c>
      <c r="AU199" s="257" t="s">
        <v>91</v>
      </c>
      <c r="AV199" s="14" t="s">
        <v>91</v>
      </c>
      <c r="AW199" s="14" t="s">
        <v>36</v>
      </c>
      <c r="AX199" s="14" t="s">
        <v>89</v>
      </c>
      <c r="AY199" s="257" t="s">
        <v>139</v>
      </c>
    </row>
    <row r="200" s="2" customFormat="1" ht="37.8" customHeight="1">
      <c r="A200" s="39"/>
      <c r="B200" s="40"/>
      <c r="C200" s="219" t="s">
        <v>250</v>
      </c>
      <c r="D200" s="219" t="s">
        <v>141</v>
      </c>
      <c r="E200" s="220" t="s">
        <v>266</v>
      </c>
      <c r="F200" s="221" t="s">
        <v>267</v>
      </c>
      <c r="G200" s="222" t="s">
        <v>186</v>
      </c>
      <c r="H200" s="223">
        <v>306.08600000000001</v>
      </c>
      <c r="I200" s="224"/>
      <c r="J200" s="225">
        <f>ROUND(I200*H200,2)</f>
        <v>0</v>
      </c>
      <c r="K200" s="221" t="s">
        <v>145</v>
      </c>
      <c r="L200" s="45"/>
      <c r="M200" s="226" t="s">
        <v>1</v>
      </c>
      <c r="N200" s="227" t="s">
        <v>46</v>
      </c>
      <c r="O200" s="92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0" t="s">
        <v>146</v>
      </c>
      <c r="AT200" s="230" t="s">
        <v>141</v>
      </c>
      <c r="AU200" s="230" t="s">
        <v>91</v>
      </c>
      <c r="AY200" s="18" t="s">
        <v>139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8" t="s">
        <v>89</v>
      </c>
      <c r="BK200" s="231">
        <f>ROUND(I200*H200,2)</f>
        <v>0</v>
      </c>
      <c r="BL200" s="18" t="s">
        <v>146</v>
      </c>
      <c r="BM200" s="230" t="s">
        <v>795</v>
      </c>
    </row>
    <row r="201" s="13" customFormat="1">
      <c r="A201" s="13"/>
      <c r="B201" s="237"/>
      <c r="C201" s="238"/>
      <c r="D201" s="232" t="s">
        <v>150</v>
      </c>
      <c r="E201" s="239" t="s">
        <v>1</v>
      </c>
      <c r="F201" s="240" t="s">
        <v>269</v>
      </c>
      <c r="G201" s="238"/>
      <c r="H201" s="239" t="s">
        <v>1</v>
      </c>
      <c r="I201" s="241"/>
      <c r="J201" s="238"/>
      <c r="K201" s="238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150</v>
      </c>
      <c r="AU201" s="246" t="s">
        <v>91</v>
      </c>
      <c r="AV201" s="13" t="s">
        <v>89</v>
      </c>
      <c r="AW201" s="13" t="s">
        <v>36</v>
      </c>
      <c r="AX201" s="13" t="s">
        <v>81</v>
      </c>
      <c r="AY201" s="246" t="s">
        <v>139</v>
      </c>
    </row>
    <row r="202" s="14" customFormat="1">
      <c r="A202" s="14"/>
      <c r="B202" s="247"/>
      <c r="C202" s="248"/>
      <c r="D202" s="232" t="s">
        <v>150</v>
      </c>
      <c r="E202" s="249" t="s">
        <v>1</v>
      </c>
      <c r="F202" s="250" t="s">
        <v>796</v>
      </c>
      <c r="G202" s="248"/>
      <c r="H202" s="251">
        <v>170.048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150</v>
      </c>
      <c r="AU202" s="257" t="s">
        <v>91</v>
      </c>
      <c r="AV202" s="14" t="s">
        <v>91</v>
      </c>
      <c r="AW202" s="14" t="s">
        <v>36</v>
      </c>
      <c r="AX202" s="14" t="s">
        <v>81</v>
      </c>
      <c r="AY202" s="257" t="s">
        <v>139</v>
      </c>
    </row>
    <row r="203" s="14" customFormat="1">
      <c r="A203" s="14"/>
      <c r="B203" s="247"/>
      <c r="C203" s="248"/>
      <c r="D203" s="232" t="s">
        <v>150</v>
      </c>
      <c r="E203" s="249" t="s">
        <v>1</v>
      </c>
      <c r="F203" s="250" t="s">
        <v>797</v>
      </c>
      <c r="G203" s="248"/>
      <c r="H203" s="251">
        <v>136.03800000000001</v>
      </c>
      <c r="I203" s="252"/>
      <c r="J203" s="248"/>
      <c r="K203" s="248"/>
      <c r="L203" s="253"/>
      <c r="M203" s="254"/>
      <c r="N203" s="255"/>
      <c r="O203" s="255"/>
      <c r="P203" s="255"/>
      <c r="Q203" s="255"/>
      <c r="R203" s="255"/>
      <c r="S203" s="255"/>
      <c r="T203" s="25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7" t="s">
        <v>150</v>
      </c>
      <c r="AU203" s="257" t="s">
        <v>91</v>
      </c>
      <c r="AV203" s="14" t="s">
        <v>91</v>
      </c>
      <c r="AW203" s="14" t="s">
        <v>36</v>
      </c>
      <c r="AX203" s="14" t="s">
        <v>81</v>
      </c>
      <c r="AY203" s="257" t="s">
        <v>139</v>
      </c>
    </row>
    <row r="204" s="16" customFormat="1">
      <c r="A204" s="16"/>
      <c r="B204" s="269"/>
      <c r="C204" s="270"/>
      <c r="D204" s="232" t="s">
        <v>150</v>
      </c>
      <c r="E204" s="271" t="s">
        <v>1</v>
      </c>
      <c r="F204" s="272" t="s">
        <v>172</v>
      </c>
      <c r="G204" s="270"/>
      <c r="H204" s="273">
        <v>306.08600000000001</v>
      </c>
      <c r="I204" s="274"/>
      <c r="J204" s="270"/>
      <c r="K204" s="270"/>
      <c r="L204" s="275"/>
      <c r="M204" s="276"/>
      <c r="N204" s="277"/>
      <c r="O204" s="277"/>
      <c r="P204" s="277"/>
      <c r="Q204" s="277"/>
      <c r="R204" s="277"/>
      <c r="S204" s="277"/>
      <c r="T204" s="278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T204" s="279" t="s">
        <v>150</v>
      </c>
      <c r="AU204" s="279" t="s">
        <v>91</v>
      </c>
      <c r="AV204" s="16" t="s">
        <v>146</v>
      </c>
      <c r="AW204" s="16" t="s">
        <v>36</v>
      </c>
      <c r="AX204" s="16" t="s">
        <v>89</v>
      </c>
      <c r="AY204" s="279" t="s">
        <v>139</v>
      </c>
    </row>
    <row r="205" s="2" customFormat="1" ht="37.8" customHeight="1">
      <c r="A205" s="39"/>
      <c r="B205" s="40"/>
      <c r="C205" s="219" t="s">
        <v>8</v>
      </c>
      <c r="D205" s="219" t="s">
        <v>141</v>
      </c>
      <c r="E205" s="220" t="s">
        <v>273</v>
      </c>
      <c r="F205" s="221" t="s">
        <v>274</v>
      </c>
      <c r="G205" s="222" t="s">
        <v>186</v>
      </c>
      <c r="H205" s="223">
        <v>306.08600000000001</v>
      </c>
      <c r="I205" s="224"/>
      <c r="J205" s="225">
        <f>ROUND(I205*H205,2)</f>
        <v>0</v>
      </c>
      <c r="K205" s="221" t="s">
        <v>145</v>
      </c>
      <c r="L205" s="45"/>
      <c r="M205" s="226" t="s">
        <v>1</v>
      </c>
      <c r="N205" s="227" t="s">
        <v>46</v>
      </c>
      <c r="O205" s="92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0" t="s">
        <v>146</v>
      </c>
      <c r="AT205" s="230" t="s">
        <v>141</v>
      </c>
      <c r="AU205" s="230" t="s">
        <v>91</v>
      </c>
      <c r="AY205" s="18" t="s">
        <v>139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8" t="s">
        <v>89</v>
      </c>
      <c r="BK205" s="231">
        <f>ROUND(I205*H205,2)</f>
        <v>0</v>
      </c>
      <c r="BL205" s="18" t="s">
        <v>146</v>
      </c>
      <c r="BM205" s="230" t="s">
        <v>798</v>
      </c>
    </row>
    <row r="206" s="13" customFormat="1">
      <c r="A206" s="13"/>
      <c r="B206" s="237"/>
      <c r="C206" s="238"/>
      <c r="D206" s="232" t="s">
        <v>150</v>
      </c>
      <c r="E206" s="239" t="s">
        <v>1</v>
      </c>
      <c r="F206" s="240" t="s">
        <v>269</v>
      </c>
      <c r="G206" s="238"/>
      <c r="H206" s="239" t="s">
        <v>1</v>
      </c>
      <c r="I206" s="241"/>
      <c r="J206" s="238"/>
      <c r="K206" s="238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150</v>
      </c>
      <c r="AU206" s="246" t="s">
        <v>91</v>
      </c>
      <c r="AV206" s="13" t="s">
        <v>89</v>
      </c>
      <c r="AW206" s="13" t="s">
        <v>36</v>
      </c>
      <c r="AX206" s="13" t="s">
        <v>81</v>
      </c>
      <c r="AY206" s="246" t="s">
        <v>139</v>
      </c>
    </row>
    <row r="207" s="14" customFormat="1">
      <c r="A207" s="14"/>
      <c r="B207" s="247"/>
      <c r="C207" s="248"/>
      <c r="D207" s="232" t="s">
        <v>150</v>
      </c>
      <c r="E207" s="249" t="s">
        <v>1</v>
      </c>
      <c r="F207" s="250" t="s">
        <v>799</v>
      </c>
      <c r="G207" s="248"/>
      <c r="H207" s="251">
        <v>170.048</v>
      </c>
      <c r="I207" s="252"/>
      <c r="J207" s="248"/>
      <c r="K207" s="248"/>
      <c r="L207" s="253"/>
      <c r="M207" s="254"/>
      <c r="N207" s="255"/>
      <c r="O207" s="255"/>
      <c r="P207" s="255"/>
      <c r="Q207" s="255"/>
      <c r="R207" s="255"/>
      <c r="S207" s="255"/>
      <c r="T207" s="25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7" t="s">
        <v>150</v>
      </c>
      <c r="AU207" s="257" t="s">
        <v>91</v>
      </c>
      <c r="AV207" s="14" t="s">
        <v>91</v>
      </c>
      <c r="AW207" s="14" t="s">
        <v>36</v>
      </c>
      <c r="AX207" s="14" t="s">
        <v>81</v>
      </c>
      <c r="AY207" s="257" t="s">
        <v>139</v>
      </c>
    </row>
    <row r="208" s="14" customFormat="1">
      <c r="A208" s="14"/>
      <c r="B208" s="247"/>
      <c r="C208" s="248"/>
      <c r="D208" s="232" t="s">
        <v>150</v>
      </c>
      <c r="E208" s="249" t="s">
        <v>1</v>
      </c>
      <c r="F208" s="250" t="s">
        <v>800</v>
      </c>
      <c r="G208" s="248"/>
      <c r="H208" s="251">
        <v>136.03800000000001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7" t="s">
        <v>150</v>
      </c>
      <c r="AU208" s="257" t="s">
        <v>91</v>
      </c>
      <c r="AV208" s="14" t="s">
        <v>91</v>
      </c>
      <c r="AW208" s="14" t="s">
        <v>36</v>
      </c>
      <c r="AX208" s="14" t="s">
        <v>81</v>
      </c>
      <c r="AY208" s="257" t="s">
        <v>139</v>
      </c>
    </row>
    <row r="209" s="16" customFormat="1">
      <c r="A209" s="16"/>
      <c r="B209" s="269"/>
      <c r="C209" s="270"/>
      <c r="D209" s="232" t="s">
        <v>150</v>
      </c>
      <c r="E209" s="271" t="s">
        <v>1</v>
      </c>
      <c r="F209" s="272" t="s">
        <v>172</v>
      </c>
      <c r="G209" s="270"/>
      <c r="H209" s="273">
        <v>306.08600000000001</v>
      </c>
      <c r="I209" s="274"/>
      <c r="J209" s="270"/>
      <c r="K209" s="270"/>
      <c r="L209" s="275"/>
      <c r="M209" s="276"/>
      <c r="N209" s="277"/>
      <c r="O209" s="277"/>
      <c r="P209" s="277"/>
      <c r="Q209" s="277"/>
      <c r="R209" s="277"/>
      <c r="S209" s="277"/>
      <c r="T209" s="278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T209" s="279" t="s">
        <v>150</v>
      </c>
      <c r="AU209" s="279" t="s">
        <v>91</v>
      </c>
      <c r="AV209" s="16" t="s">
        <v>146</v>
      </c>
      <c r="AW209" s="16" t="s">
        <v>36</v>
      </c>
      <c r="AX209" s="16" t="s">
        <v>89</v>
      </c>
      <c r="AY209" s="279" t="s">
        <v>139</v>
      </c>
    </row>
    <row r="210" s="2" customFormat="1" ht="37.8" customHeight="1">
      <c r="A210" s="39"/>
      <c r="B210" s="40"/>
      <c r="C210" s="219" t="s">
        <v>265</v>
      </c>
      <c r="D210" s="219" t="s">
        <v>141</v>
      </c>
      <c r="E210" s="220" t="s">
        <v>279</v>
      </c>
      <c r="F210" s="221" t="s">
        <v>280</v>
      </c>
      <c r="G210" s="222" t="s">
        <v>186</v>
      </c>
      <c r="H210" s="223">
        <v>34.009999999999998</v>
      </c>
      <c r="I210" s="224"/>
      <c r="J210" s="225">
        <f>ROUND(I210*H210,2)</f>
        <v>0</v>
      </c>
      <c r="K210" s="221" t="s">
        <v>145</v>
      </c>
      <c r="L210" s="45"/>
      <c r="M210" s="226" t="s">
        <v>1</v>
      </c>
      <c r="N210" s="227" t="s">
        <v>46</v>
      </c>
      <c r="O210" s="92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0" t="s">
        <v>146</v>
      </c>
      <c r="AT210" s="230" t="s">
        <v>141</v>
      </c>
      <c r="AU210" s="230" t="s">
        <v>91</v>
      </c>
      <c r="AY210" s="18" t="s">
        <v>139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8" t="s">
        <v>89</v>
      </c>
      <c r="BK210" s="231">
        <f>ROUND(I210*H210,2)</f>
        <v>0</v>
      </c>
      <c r="BL210" s="18" t="s">
        <v>146</v>
      </c>
      <c r="BM210" s="230" t="s">
        <v>801</v>
      </c>
    </row>
    <row r="211" s="13" customFormat="1">
      <c r="A211" s="13"/>
      <c r="B211" s="237"/>
      <c r="C211" s="238"/>
      <c r="D211" s="232" t="s">
        <v>150</v>
      </c>
      <c r="E211" s="239" t="s">
        <v>1</v>
      </c>
      <c r="F211" s="240" t="s">
        <v>269</v>
      </c>
      <c r="G211" s="238"/>
      <c r="H211" s="239" t="s">
        <v>1</v>
      </c>
      <c r="I211" s="241"/>
      <c r="J211" s="238"/>
      <c r="K211" s="238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150</v>
      </c>
      <c r="AU211" s="246" t="s">
        <v>91</v>
      </c>
      <c r="AV211" s="13" t="s">
        <v>89</v>
      </c>
      <c r="AW211" s="13" t="s">
        <v>36</v>
      </c>
      <c r="AX211" s="13" t="s">
        <v>81</v>
      </c>
      <c r="AY211" s="246" t="s">
        <v>139</v>
      </c>
    </row>
    <row r="212" s="14" customFormat="1">
      <c r="A212" s="14"/>
      <c r="B212" s="247"/>
      <c r="C212" s="248"/>
      <c r="D212" s="232" t="s">
        <v>150</v>
      </c>
      <c r="E212" s="249" t="s">
        <v>1</v>
      </c>
      <c r="F212" s="250" t="s">
        <v>802</v>
      </c>
      <c r="G212" s="248"/>
      <c r="H212" s="251">
        <v>34.009999999999998</v>
      </c>
      <c r="I212" s="252"/>
      <c r="J212" s="248"/>
      <c r="K212" s="248"/>
      <c r="L212" s="253"/>
      <c r="M212" s="254"/>
      <c r="N212" s="255"/>
      <c r="O212" s="255"/>
      <c r="P212" s="255"/>
      <c r="Q212" s="255"/>
      <c r="R212" s="255"/>
      <c r="S212" s="255"/>
      <c r="T212" s="25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7" t="s">
        <v>150</v>
      </c>
      <c r="AU212" s="257" t="s">
        <v>91</v>
      </c>
      <c r="AV212" s="14" t="s">
        <v>91</v>
      </c>
      <c r="AW212" s="14" t="s">
        <v>36</v>
      </c>
      <c r="AX212" s="14" t="s">
        <v>81</v>
      </c>
      <c r="AY212" s="257" t="s">
        <v>139</v>
      </c>
    </row>
    <row r="213" s="16" customFormat="1">
      <c r="A213" s="16"/>
      <c r="B213" s="269"/>
      <c r="C213" s="270"/>
      <c r="D213" s="232" t="s">
        <v>150</v>
      </c>
      <c r="E213" s="271" t="s">
        <v>1</v>
      </c>
      <c r="F213" s="272" t="s">
        <v>172</v>
      </c>
      <c r="G213" s="270"/>
      <c r="H213" s="273">
        <v>34.009999999999998</v>
      </c>
      <c r="I213" s="274"/>
      <c r="J213" s="270"/>
      <c r="K213" s="270"/>
      <c r="L213" s="275"/>
      <c r="M213" s="276"/>
      <c r="N213" s="277"/>
      <c r="O213" s="277"/>
      <c r="P213" s="277"/>
      <c r="Q213" s="277"/>
      <c r="R213" s="277"/>
      <c r="S213" s="277"/>
      <c r="T213" s="278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T213" s="279" t="s">
        <v>150</v>
      </c>
      <c r="AU213" s="279" t="s">
        <v>91</v>
      </c>
      <c r="AV213" s="16" t="s">
        <v>146</v>
      </c>
      <c r="AW213" s="16" t="s">
        <v>36</v>
      </c>
      <c r="AX213" s="16" t="s">
        <v>89</v>
      </c>
      <c r="AY213" s="279" t="s">
        <v>139</v>
      </c>
    </row>
    <row r="214" s="2" customFormat="1" ht="37.8" customHeight="1">
      <c r="A214" s="39"/>
      <c r="B214" s="40"/>
      <c r="C214" s="219" t="s">
        <v>272</v>
      </c>
      <c r="D214" s="219" t="s">
        <v>141</v>
      </c>
      <c r="E214" s="220" t="s">
        <v>284</v>
      </c>
      <c r="F214" s="221" t="s">
        <v>285</v>
      </c>
      <c r="G214" s="222" t="s">
        <v>186</v>
      </c>
      <c r="H214" s="223">
        <v>34.009999999999998</v>
      </c>
      <c r="I214" s="224"/>
      <c r="J214" s="225">
        <f>ROUND(I214*H214,2)</f>
        <v>0</v>
      </c>
      <c r="K214" s="221" t="s">
        <v>145</v>
      </c>
      <c r="L214" s="45"/>
      <c r="M214" s="226" t="s">
        <v>1</v>
      </c>
      <c r="N214" s="227" t="s">
        <v>46</v>
      </c>
      <c r="O214" s="92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0" t="s">
        <v>146</v>
      </c>
      <c r="AT214" s="230" t="s">
        <v>141</v>
      </c>
      <c r="AU214" s="230" t="s">
        <v>91</v>
      </c>
      <c r="AY214" s="18" t="s">
        <v>139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8" t="s">
        <v>89</v>
      </c>
      <c r="BK214" s="231">
        <f>ROUND(I214*H214,2)</f>
        <v>0</v>
      </c>
      <c r="BL214" s="18" t="s">
        <v>146</v>
      </c>
      <c r="BM214" s="230" t="s">
        <v>803</v>
      </c>
    </row>
    <row r="215" s="13" customFormat="1">
      <c r="A215" s="13"/>
      <c r="B215" s="237"/>
      <c r="C215" s="238"/>
      <c r="D215" s="232" t="s">
        <v>150</v>
      </c>
      <c r="E215" s="239" t="s">
        <v>1</v>
      </c>
      <c r="F215" s="240" t="s">
        <v>269</v>
      </c>
      <c r="G215" s="238"/>
      <c r="H215" s="239" t="s">
        <v>1</v>
      </c>
      <c r="I215" s="241"/>
      <c r="J215" s="238"/>
      <c r="K215" s="238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150</v>
      </c>
      <c r="AU215" s="246" t="s">
        <v>91</v>
      </c>
      <c r="AV215" s="13" t="s">
        <v>89</v>
      </c>
      <c r="AW215" s="13" t="s">
        <v>36</v>
      </c>
      <c r="AX215" s="13" t="s">
        <v>81</v>
      </c>
      <c r="AY215" s="246" t="s">
        <v>139</v>
      </c>
    </row>
    <row r="216" s="14" customFormat="1">
      <c r="A216" s="14"/>
      <c r="B216" s="247"/>
      <c r="C216" s="248"/>
      <c r="D216" s="232" t="s">
        <v>150</v>
      </c>
      <c r="E216" s="249" t="s">
        <v>1</v>
      </c>
      <c r="F216" s="250" t="s">
        <v>804</v>
      </c>
      <c r="G216" s="248"/>
      <c r="H216" s="251">
        <v>34.009999999999998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150</v>
      </c>
      <c r="AU216" s="257" t="s">
        <v>91</v>
      </c>
      <c r="AV216" s="14" t="s">
        <v>91</v>
      </c>
      <c r="AW216" s="14" t="s">
        <v>36</v>
      </c>
      <c r="AX216" s="14" t="s">
        <v>81</v>
      </c>
      <c r="AY216" s="257" t="s">
        <v>139</v>
      </c>
    </row>
    <row r="217" s="16" customFormat="1">
      <c r="A217" s="16"/>
      <c r="B217" s="269"/>
      <c r="C217" s="270"/>
      <c r="D217" s="232" t="s">
        <v>150</v>
      </c>
      <c r="E217" s="271" t="s">
        <v>1</v>
      </c>
      <c r="F217" s="272" t="s">
        <v>172</v>
      </c>
      <c r="G217" s="270"/>
      <c r="H217" s="273">
        <v>34.009999999999998</v>
      </c>
      <c r="I217" s="274"/>
      <c r="J217" s="270"/>
      <c r="K217" s="270"/>
      <c r="L217" s="275"/>
      <c r="M217" s="276"/>
      <c r="N217" s="277"/>
      <c r="O217" s="277"/>
      <c r="P217" s="277"/>
      <c r="Q217" s="277"/>
      <c r="R217" s="277"/>
      <c r="S217" s="277"/>
      <c r="T217" s="278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T217" s="279" t="s">
        <v>150</v>
      </c>
      <c r="AU217" s="279" t="s">
        <v>91</v>
      </c>
      <c r="AV217" s="16" t="s">
        <v>146</v>
      </c>
      <c r="AW217" s="16" t="s">
        <v>36</v>
      </c>
      <c r="AX217" s="16" t="s">
        <v>89</v>
      </c>
      <c r="AY217" s="279" t="s">
        <v>139</v>
      </c>
    </row>
    <row r="218" s="2" customFormat="1" ht="33" customHeight="1">
      <c r="A218" s="39"/>
      <c r="B218" s="40"/>
      <c r="C218" s="219" t="s">
        <v>278</v>
      </c>
      <c r="D218" s="219" t="s">
        <v>141</v>
      </c>
      <c r="E218" s="220" t="s">
        <v>289</v>
      </c>
      <c r="F218" s="221" t="s">
        <v>290</v>
      </c>
      <c r="G218" s="222" t="s">
        <v>291</v>
      </c>
      <c r="H218" s="223">
        <v>544.154</v>
      </c>
      <c r="I218" s="224"/>
      <c r="J218" s="225">
        <f>ROUND(I218*H218,2)</f>
        <v>0</v>
      </c>
      <c r="K218" s="221" t="s">
        <v>145</v>
      </c>
      <c r="L218" s="45"/>
      <c r="M218" s="226" t="s">
        <v>1</v>
      </c>
      <c r="N218" s="227" t="s">
        <v>46</v>
      </c>
      <c r="O218" s="92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146</v>
      </c>
      <c r="AT218" s="230" t="s">
        <v>141</v>
      </c>
      <c r="AU218" s="230" t="s">
        <v>91</v>
      </c>
      <c r="AY218" s="18" t="s">
        <v>139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89</v>
      </c>
      <c r="BK218" s="231">
        <f>ROUND(I218*H218,2)</f>
        <v>0</v>
      </c>
      <c r="BL218" s="18" t="s">
        <v>146</v>
      </c>
      <c r="BM218" s="230" t="s">
        <v>805</v>
      </c>
    </row>
    <row r="219" s="13" customFormat="1">
      <c r="A219" s="13"/>
      <c r="B219" s="237"/>
      <c r="C219" s="238"/>
      <c r="D219" s="232" t="s">
        <v>150</v>
      </c>
      <c r="E219" s="239" t="s">
        <v>1</v>
      </c>
      <c r="F219" s="240" t="s">
        <v>293</v>
      </c>
      <c r="G219" s="238"/>
      <c r="H219" s="239" t="s">
        <v>1</v>
      </c>
      <c r="I219" s="241"/>
      <c r="J219" s="238"/>
      <c r="K219" s="238"/>
      <c r="L219" s="242"/>
      <c r="M219" s="243"/>
      <c r="N219" s="244"/>
      <c r="O219" s="244"/>
      <c r="P219" s="244"/>
      <c r="Q219" s="244"/>
      <c r="R219" s="244"/>
      <c r="S219" s="244"/>
      <c r="T219" s="24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6" t="s">
        <v>150</v>
      </c>
      <c r="AU219" s="246" t="s">
        <v>91</v>
      </c>
      <c r="AV219" s="13" t="s">
        <v>89</v>
      </c>
      <c r="AW219" s="13" t="s">
        <v>36</v>
      </c>
      <c r="AX219" s="13" t="s">
        <v>81</v>
      </c>
      <c r="AY219" s="246" t="s">
        <v>139</v>
      </c>
    </row>
    <row r="220" s="14" customFormat="1">
      <c r="A220" s="14"/>
      <c r="B220" s="247"/>
      <c r="C220" s="248"/>
      <c r="D220" s="232" t="s">
        <v>150</v>
      </c>
      <c r="E220" s="249" t="s">
        <v>1</v>
      </c>
      <c r="F220" s="250" t="s">
        <v>806</v>
      </c>
      <c r="G220" s="248"/>
      <c r="H220" s="251">
        <v>272.077</v>
      </c>
      <c r="I220" s="252"/>
      <c r="J220" s="248"/>
      <c r="K220" s="248"/>
      <c r="L220" s="253"/>
      <c r="M220" s="254"/>
      <c r="N220" s="255"/>
      <c r="O220" s="255"/>
      <c r="P220" s="255"/>
      <c r="Q220" s="255"/>
      <c r="R220" s="255"/>
      <c r="S220" s="255"/>
      <c r="T220" s="25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7" t="s">
        <v>150</v>
      </c>
      <c r="AU220" s="257" t="s">
        <v>91</v>
      </c>
      <c r="AV220" s="14" t="s">
        <v>91</v>
      </c>
      <c r="AW220" s="14" t="s">
        <v>36</v>
      </c>
      <c r="AX220" s="14" t="s">
        <v>81</v>
      </c>
      <c r="AY220" s="257" t="s">
        <v>139</v>
      </c>
    </row>
    <row r="221" s="14" customFormat="1">
      <c r="A221" s="14"/>
      <c r="B221" s="247"/>
      <c r="C221" s="248"/>
      <c r="D221" s="232" t="s">
        <v>150</v>
      </c>
      <c r="E221" s="249" t="s">
        <v>1</v>
      </c>
      <c r="F221" s="250" t="s">
        <v>807</v>
      </c>
      <c r="G221" s="248"/>
      <c r="H221" s="251">
        <v>217.661</v>
      </c>
      <c r="I221" s="252"/>
      <c r="J221" s="248"/>
      <c r="K221" s="248"/>
      <c r="L221" s="253"/>
      <c r="M221" s="254"/>
      <c r="N221" s="255"/>
      <c r="O221" s="255"/>
      <c r="P221" s="255"/>
      <c r="Q221" s="255"/>
      <c r="R221" s="255"/>
      <c r="S221" s="255"/>
      <c r="T221" s="25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7" t="s">
        <v>150</v>
      </c>
      <c r="AU221" s="257" t="s">
        <v>91</v>
      </c>
      <c r="AV221" s="14" t="s">
        <v>91</v>
      </c>
      <c r="AW221" s="14" t="s">
        <v>36</v>
      </c>
      <c r="AX221" s="14" t="s">
        <v>81</v>
      </c>
      <c r="AY221" s="257" t="s">
        <v>139</v>
      </c>
    </row>
    <row r="222" s="14" customFormat="1">
      <c r="A222" s="14"/>
      <c r="B222" s="247"/>
      <c r="C222" s="248"/>
      <c r="D222" s="232" t="s">
        <v>150</v>
      </c>
      <c r="E222" s="249" t="s">
        <v>1</v>
      </c>
      <c r="F222" s="250" t="s">
        <v>808</v>
      </c>
      <c r="G222" s="248"/>
      <c r="H222" s="251">
        <v>54.415999999999997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7" t="s">
        <v>150</v>
      </c>
      <c r="AU222" s="257" t="s">
        <v>91</v>
      </c>
      <c r="AV222" s="14" t="s">
        <v>91</v>
      </c>
      <c r="AW222" s="14" t="s">
        <v>36</v>
      </c>
      <c r="AX222" s="14" t="s">
        <v>81</v>
      </c>
      <c r="AY222" s="257" t="s">
        <v>139</v>
      </c>
    </row>
    <row r="223" s="16" customFormat="1">
      <c r="A223" s="16"/>
      <c r="B223" s="269"/>
      <c r="C223" s="270"/>
      <c r="D223" s="232" t="s">
        <v>150</v>
      </c>
      <c r="E223" s="271" t="s">
        <v>1</v>
      </c>
      <c r="F223" s="272" t="s">
        <v>172</v>
      </c>
      <c r="G223" s="270"/>
      <c r="H223" s="273">
        <v>544.154</v>
      </c>
      <c r="I223" s="274"/>
      <c r="J223" s="270"/>
      <c r="K223" s="270"/>
      <c r="L223" s="275"/>
      <c r="M223" s="276"/>
      <c r="N223" s="277"/>
      <c r="O223" s="277"/>
      <c r="P223" s="277"/>
      <c r="Q223" s="277"/>
      <c r="R223" s="277"/>
      <c r="S223" s="277"/>
      <c r="T223" s="278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T223" s="279" t="s">
        <v>150</v>
      </c>
      <c r="AU223" s="279" t="s">
        <v>91</v>
      </c>
      <c r="AV223" s="16" t="s">
        <v>146</v>
      </c>
      <c r="AW223" s="16" t="s">
        <v>36</v>
      </c>
      <c r="AX223" s="16" t="s">
        <v>89</v>
      </c>
      <c r="AY223" s="279" t="s">
        <v>139</v>
      </c>
    </row>
    <row r="224" s="2" customFormat="1" ht="16.5" customHeight="1">
      <c r="A224" s="39"/>
      <c r="B224" s="40"/>
      <c r="C224" s="219" t="s">
        <v>283</v>
      </c>
      <c r="D224" s="219" t="s">
        <v>141</v>
      </c>
      <c r="E224" s="220" t="s">
        <v>298</v>
      </c>
      <c r="F224" s="221" t="s">
        <v>299</v>
      </c>
      <c r="G224" s="222" t="s">
        <v>186</v>
      </c>
      <c r="H224" s="223">
        <v>340.096</v>
      </c>
      <c r="I224" s="224"/>
      <c r="J224" s="225">
        <f>ROUND(I224*H224,2)</f>
        <v>0</v>
      </c>
      <c r="K224" s="221" t="s">
        <v>145</v>
      </c>
      <c r="L224" s="45"/>
      <c r="M224" s="226" t="s">
        <v>1</v>
      </c>
      <c r="N224" s="227" t="s">
        <v>46</v>
      </c>
      <c r="O224" s="92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0" t="s">
        <v>146</v>
      </c>
      <c r="AT224" s="230" t="s">
        <v>141</v>
      </c>
      <c r="AU224" s="230" t="s">
        <v>91</v>
      </c>
      <c r="AY224" s="18" t="s">
        <v>139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8" t="s">
        <v>89</v>
      </c>
      <c r="BK224" s="231">
        <f>ROUND(I224*H224,2)</f>
        <v>0</v>
      </c>
      <c r="BL224" s="18" t="s">
        <v>146</v>
      </c>
      <c r="BM224" s="230" t="s">
        <v>809</v>
      </c>
    </row>
    <row r="225" s="13" customFormat="1">
      <c r="A225" s="13"/>
      <c r="B225" s="237"/>
      <c r="C225" s="238"/>
      <c r="D225" s="232" t="s">
        <v>150</v>
      </c>
      <c r="E225" s="239" t="s">
        <v>1</v>
      </c>
      <c r="F225" s="240" t="s">
        <v>293</v>
      </c>
      <c r="G225" s="238"/>
      <c r="H225" s="239" t="s">
        <v>1</v>
      </c>
      <c r="I225" s="241"/>
      <c r="J225" s="238"/>
      <c r="K225" s="238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150</v>
      </c>
      <c r="AU225" s="246" t="s">
        <v>91</v>
      </c>
      <c r="AV225" s="13" t="s">
        <v>89</v>
      </c>
      <c r="AW225" s="13" t="s">
        <v>36</v>
      </c>
      <c r="AX225" s="13" t="s">
        <v>81</v>
      </c>
      <c r="AY225" s="246" t="s">
        <v>139</v>
      </c>
    </row>
    <row r="226" s="14" customFormat="1">
      <c r="A226" s="14"/>
      <c r="B226" s="247"/>
      <c r="C226" s="248"/>
      <c r="D226" s="232" t="s">
        <v>150</v>
      </c>
      <c r="E226" s="249" t="s">
        <v>1</v>
      </c>
      <c r="F226" s="250" t="s">
        <v>796</v>
      </c>
      <c r="G226" s="248"/>
      <c r="H226" s="251">
        <v>170.048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150</v>
      </c>
      <c r="AU226" s="257" t="s">
        <v>91</v>
      </c>
      <c r="AV226" s="14" t="s">
        <v>91</v>
      </c>
      <c r="AW226" s="14" t="s">
        <v>36</v>
      </c>
      <c r="AX226" s="14" t="s">
        <v>81</v>
      </c>
      <c r="AY226" s="257" t="s">
        <v>139</v>
      </c>
    </row>
    <row r="227" s="14" customFormat="1">
      <c r="A227" s="14"/>
      <c r="B227" s="247"/>
      <c r="C227" s="248"/>
      <c r="D227" s="232" t="s">
        <v>150</v>
      </c>
      <c r="E227" s="249" t="s">
        <v>1</v>
      </c>
      <c r="F227" s="250" t="s">
        <v>797</v>
      </c>
      <c r="G227" s="248"/>
      <c r="H227" s="251">
        <v>136.03800000000001</v>
      </c>
      <c r="I227" s="252"/>
      <c r="J227" s="248"/>
      <c r="K227" s="248"/>
      <c r="L227" s="253"/>
      <c r="M227" s="254"/>
      <c r="N227" s="255"/>
      <c r="O227" s="255"/>
      <c r="P227" s="255"/>
      <c r="Q227" s="255"/>
      <c r="R227" s="255"/>
      <c r="S227" s="255"/>
      <c r="T227" s="25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7" t="s">
        <v>150</v>
      </c>
      <c r="AU227" s="257" t="s">
        <v>91</v>
      </c>
      <c r="AV227" s="14" t="s">
        <v>91</v>
      </c>
      <c r="AW227" s="14" t="s">
        <v>36</v>
      </c>
      <c r="AX227" s="14" t="s">
        <v>81</v>
      </c>
      <c r="AY227" s="257" t="s">
        <v>139</v>
      </c>
    </row>
    <row r="228" s="14" customFormat="1">
      <c r="A228" s="14"/>
      <c r="B228" s="247"/>
      <c r="C228" s="248"/>
      <c r="D228" s="232" t="s">
        <v>150</v>
      </c>
      <c r="E228" s="249" t="s">
        <v>1</v>
      </c>
      <c r="F228" s="250" t="s">
        <v>802</v>
      </c>
      <c r="G228" s="248"/>
      <c r="H228" s="251">
        <v>34.009999999999998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7" t="s">
        <v>150</v>
      </c>
      <c r="AU228" s="257" t="s">
        <v>91</v>
      </c>
      <c r="AV228" s="14" t="s">
        <v>91</v>
      </c>
      <c r="AW228" s="14" t="s">
        <v>36</v>
      </c>
      <c r="AX228" s="14" t="s">
        <v>81</v>
      </c>
      <c r="AY228" s="257" t="s">
        <v>139</v>
      </c>
    </row>
    <row r="229" s="16" customFormat="1">
      <c r="A229" s="16"/>
      <c r="B229" s="269"/>
      <c r="C229" s="270"/>
      <c r="D229" s="232" t="s">
        <v>150</v>
      </c>
      <c r="E229" s="271" t="s">
        <v>1</v>
      </c>
      <c r="F229" s="272" t="s">
        <v>172</v>
      </c>
      <c r="G229" s="270"/>
      <c r="H229" s="273">
        <v>340.096</v>
      </c>
      <c r="I229" s="274"/>
      <c r="J229" s="270"/>
      <c r="K229" s="270"/>
      <c r="L229" s="275"/>
      <c r="M229" s="276"/>
      <c r="N229" s="277"/>
      <c r="O229" s="277"/>
      <c r="P229" s="277"/>
      <c r="Q229" s="277"/>
      <c r="R229" s="277"/>
      <c r="S229" s="277"/>
      <c r="T229" s="278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T229" s="279" t="s">
        <v>150</v>
      </c>
      <c r="AU229" s="279" t="s">
        <v>91</v>
      </c>
      <c r="AV229" s="16" t="s">
        <v>146</v>
      </c>
      <c r="AW229" s="16" t="s">
        <v>36</v>
      </c>
      <c r="AX229" s="16" t="s">
        <v>89</v>
      </c>
      <c r="AY229" s="279" t="s">
        <v>139</v>
      </c>
    </row>
    <row r="230" s="2" customFormat="1" ht="24.15" customHeight="1">
      <c r="A230" s="39"/>
      <c r="B230" s="40"/>
      <c r="C230" s="219" t="s">
        <v>288</v>
      </c>
      <c r="D230" s="219" t="s">
        <v>141</v>
      </c>
      <c r="E230" s="220" t="s">
        <v>302</v>
      </c>
      <c r="F230" s="221" t="s">
        <v>303</v>
      </c>
      <c r="G230" s="222" t="s">
        <v>186</v>
      </c>
      <c r="H230" s="223">
        <v>201.01499999999999</v>
      </c>
      <c r="I230" s="224"/>
      <c r="J230" s="225">
        <f>ROUND(I230*H230,2)</f>
        <v>0</v>
      </c>
      <c r="K230" s="221" t="s">
        <v>145</v>
      </c>
      <c r="L230" s="45"/>
      <c r="M230" s="226" t="s">
        <v>1</v>
      </c>
      <c r="N230" s="227" t="s">
        <v>46</v>
      </c>
      <c r="O230" s="92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0" t="s">
        <v>146</v>
      </c>
      <c r="AT230" s="230" t="s">
        <v>141</v>
      </c>
      <c r="AU230" s="230" t="s">
        <v>91</v>
      </c>
      <c r="AY230" s="18" t="s">
        <v>139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8" t="s">
        <v>89</v>
      </c>
      <c r="BK230" s="231">
        <f>ROUND(I230*H230,2)</f>
        <v>0</v>
      </c>
      <c r="BL230" s="18" t="s">
        <v>146</v>
      </c>
      <c r="BM230" s="230" t="s">
        <v>810</v>
      </c>
    </row>
    <row r="231" s="13" customFormat="1">
      <c r="A231" s="13"/>
      <c r="B231" s="237"/>
      <c r="C231" s="238"/>
      <c r="D231" s="232" t="s">
        <v>150</v>
      </c>
      <c r="E231" s="239" t="s">
        <v>1</v>
      </c>
      <c r="F231" s="240" t="s">
        <v>305</v>
      </c>
      <c r="G231" s="238"/>
      <c r="H231" s="239" t="s">
        <v>1</v>
      </c>
      <c r="I231" s="241"/>
      <c r="J231" s="238"/>
      <c r="K231" s="238"/>
      <c r="L231" s="242"/>
      <c r="M231" s="243"/>
      <c r="N231" s="244"/>
      <c r="O231" s="244"/>
      <c r="P231" s="244"/>
      <c r="Q231" s="244"/>
      <c r="R231" s="244"/>
      <c r="S231" s="244"/>
      <c r="T231" s="24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6" t="s">
        <v>150</v>
      </c>
      <c r="AU231" s="246" t="s">
        <v>91</v>
      </c>
      <c r="AV231" s="13" t="s">
        <v>89</v>
      </c>
      <c r="AW231" s="13" t="s">
        <v>36</v>
      </c>
      <c r="AX231" s="13" t="s">
        <v>81</v>
      </c>
      <c r="AY231" s="246" t="s">
        <v>139</v>
      </c>
    </row>
    <row r="232" s="14" customFormat="1">
      <c r="A232" s="14"/>
      <c r="B232" s="247"/>
      <c r="C232" s="248"/>
      <c r="D232" s="232" t="s">
        <v>150</v>
      </c>
      <c r="E232" s="249" t="s">
        <v>1</v>
      </c>
      <c r="F232" s="250" t="s">
        <v>811</v>
      </c>
      <c r="G232" s="248"/>
      <c r="H232" s="251">
        <v>340.096</v>
      </c>
      <c r="I232" s="252"/>
      <c r="J232" s="248"/>
      <c r="K232" s="248"/>
      <c r="L232" s="253"/>
      <c r="M232" s="254"/>
      <c r="N232" s="255"/>
      <c r="O232" s="255"/>
      <c r="P232" s="255"/>
      <c r="Q232" s="255"/>
      <c r="R232" s="255"/>
      <c r="S232" s="255"/>
      <c r="T232" s="25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7" t="s">
        <v>150</v>
      </c>
      <c r="AU232" s="257" t="s">
        <v>91</v>
      </c>
      <c r="AV232" s="14" t="s">
        <v>91</v>
      </c>
      <c r="AW232" s="14" t="s">
        <v>36</v>
      </c>
      <c r="AX232" s="14" t="s">
        <v>81</v>
      </c>
      <c r="AY232" s="257" t="s">
        <v>139</v>
      </c>
    </row>
    <row r="233" s="13" customFormat="1">
      <c r="A233" s="13"/>
      <c r="B233" s="237"/>
      <c r="C233" s="238"/>
      <c r="D233" s="232" t="s">
        <v>150</v>
      </c>
      <c r="E233" s="239" t="s">
        <v>1</v>
      </c>
      <c r="F233" s="240" t="s">
        <v>307</v>
      </c>
      <c r="G233" s="238"/>
      <c r="H233" s="239" t="s">
        <v>1</v>
      </c>
      <c r="I233" s="241"/>
      <c r="J233" s="238"/>
      <c r="K233" s="238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150</v>
      </c>
      <c r="AU233" s="246" t="s">
        <v>91</v>
      </c>
      <c r="AV233" s="13" t="s">
        <v>89</v>
      </c>
      <c r="AW233" s="13" t="s">
        <v>36</v>
      </c>
      <c r="AX233" s="13" t="s">
        <v>81</v>
      </c>
      <c r="AY233" s="246" t="s">
        <v>139</v>
      </c>
    </row>
    <row r="234" s="14" customFormat="1">
      <c r="A234" s="14"/>
      <c r="B234" s="247"/>
      <c r="C234" s="248"/>
      <c r="D234" s="232" t="s">
        <v>150</v>
      </c>
      <c r="E234" s="249" t="s">
        <v>1</v>
      </c>
      <c r="F234" s="250" t="s">
        <v>812</v>
      </c>
      <c r="G234" s="248"/>
      <c r="H234" s="251">
        <v>0.091999999999999998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150</v>
      </c>
      <c r="AU234" s="257" t="s">
        <v>91</v>
      </c>
      <c r="AV234" s="14" t="s">
        <v>91</v>
      </c>
      <c r="AW234" s="14" t="s">
        <v>36</v>
      </c>
      <c r="AX234" s="14" t="s">
        <v>81</v>
      </c>
      <c r="AY234" s="257" t="s">
        <v>139</v>
      </c>
    </row>
    <row r="235" s="14" customFormat="1">
      <c r="A235" s="14"/>
      <c r="B235" s="247"/>
      <c r="C235" s="248"/>
      <c r="D235" s="232" t="s">
        <v>150</v>
      </c>
      <c r="E235" s="249" t="s">
        <v>1</v>
      </c>
      <c r="F235" s="250" t="s">
        <v>813</v>
      </c>
      <c r="G235" s="248"/>
      <c r="H235" s="251">
        <v>1.8280000000000001</v>
      </c>
      <c r="I235" s="252"/>
      <c r="J235" s="248"/>
      <c r="K235" s="248"/>
      <c r="L235" s="253"/>
      <c r="M235" s="254"/>
      <c r="N235" s="255"/>
      <c r="O235" s="255"/>
      <c r="P235" s="255"/>
      <c r="Q235" s="255"/>
      <c r="R235" s="255"/>
      <c r="S235" s="255"/>
      <c r="T235" s="25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7" t="s">
        <v>150</v>
      </c>
      <c r="AU235" s="257" t="s">
        <v>91</v>
      </c>
      <c r="AV235" s="14" t="s">
        <v>91</v>
      </c>
      <c r="AW235" s="14" t="s">
        <v>36</v>
      </c>
      <c r="AX235" s="14" t="s">
        <v>81</v>
      </c>
      <c r="AY235" s="257" t="s">
        <v>139</v>
      </c>
    </row>
    <row r="236" s="15" customFormat="1">
      <c r="A236" s="15"/>
      <c r="B236" s="258"/>
      <c r="C236" s="259"/>
      <c r="D236" s="232" t="s">
        <v>150</v>
      </c>
      <c r="E236" s="260" t="s">
        <v>1</v>
      </c>
      <c r="F236" s="261" t="s">
        <v>156</v>
      </c>
      <c r="G236" s="259"/>
      <c r="H236" s="262">
        <v>342.01600000000002</v>
      </c>
      <c r="I236" s="263"/>
      <c r="J236" s="259"/>
      <c r="K236" s="259"/>
      <c r="L236" s="264"/>
      <c r="M236" s="265"/>
      <c r="N236" s="266"/>
      <c r="O236" s="266"/>
      <c r="P236" s="266"/>
      <c r="Q236" s="266"/>
      <c r="R236" s="266"/>
      <c r="S236" s="266"/>
      <c r="T236" s="267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68" t="s">
        <v>150</v>
      </c>
      <c r="AU236" s="268" t="s">
        <v>91</v>
      </c>
      <c r="AV236" s="15" t="s">
        <v>157</v>
      </c>
      <c r="AW236" s="15" t="s">
        <v>36</v>
      </c>
      <c r="AX236" s="15" t="s">
        <v>81</v>
      </c>
      <c r="AY236" s="268" t="s">
        <v>139</v>
      </c>
    </row>
    <row r="237" s="13" customFormat="1">
      <c r="A237" s="13"/>
      <c r="B237" s="237"/>
      <c r="C237" s="238"/>
      <c r="D237" s="232" t="s">
        <v>150</v>
      </c>
      <c r="E237" s="239" t="s">
        <v>1</v>
      </c>
      <c r="F237" s="240" t="s">
        <v>313</v>
      </c>
      <c r="G237" s="238"/>
      <c r="H237" s="239" t="s">
        <v>1</v>
      </c>
      <c r="I237" s="241"/>
      <c r="J237" s="238"/>
      <c r="K237" s="238"/>
      <c r="L237" s="242"/>
      <c r="M237" s="243"/>
      <c r="N237" s="244"/>
      <c r="O237" s="244"/>
      <c r="P237" s="244"/>
      <c r="Q237" s="244"/>
      <c r="R237" s="244"/>
      <c r="S237" s="244"/>
      <c r="T237" s="24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6" t="s">
        <v>150</v>
      </c>
      <c r="AU237" s="246" t="s">
        <v>91</v>
      </c>
      <c r="AV237" s="13" t="s">
        <v>89</v>
      </c>
      <c r="AW237" s="13" t="s">
        <v>36</v>
      </c>
      <c r="AX237" s="13" t="s">
        <v>81</v>
      </c>
      <c r="AY237" s="246" t="s">
        <v>139</v>
      </c>
    </row>
    <row r="238" s="14" customFormat="1">
      <c r="A238" s="14"/>
      <c r="B238" s="247"/>
      <c r="C238" s="248"/>
      <c r="D238" s="232" t="s">
        <v>150</v>
      </c>
      <c r="E238" s="249" t="s">
        <v>1</v>
      </c>
      <c r="F238" s="250" t="s">
        <v>814</v>
      </c>
      <c r="G238" s="248"/>
      <c r="H238" s="251">
        <v>-2.387</v>
      </c>
      <c r="I238" s="252"/>
      <c r="J238" s="248"/>
      <c r="K238" s="248"/>
      <c r="L238" s="253"/>
      <c r="M238" s="254"/>
      <c r="N238" s="255"/>
      <c r="O238" s="255"/>
      <c r="P238" s="255"/>
      <c r="Q238" s="255"/>
      <c r="R238" s="255"/>
      <c r="S238" s="255"/>
      <c r="T238" s="25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7" t="s">
        <v>150</v>
      </c>
      <c r="AU238" s="257" t="s">
        <v>91</v>
      </c>
      <c r="AV238" s="14" t="s">
        <v>91</v>
      </c>
      <c r="AW238" s="14" t="s">
        <v>36</v>
      </c>
      <c r="AX238" s="14" t="s">
        <v>81</v>
      </c>
      <c r="AY238" s="257" t="s">
        <v>139</v>
      </c>
    </row>
    <row r="239" s="14" customFormat="1">
      <c r="A239" s="14"/>
      <c r="B239" s="247"/>
      <c r="C239" s="248"/>
      <c r="D239" s="232" t="s">
        <v>150</v>
      </c>
      <c r="E239" s="249" t="s">
        <v>1</v>
      </c>
      <c r="F239" s="250" t="s">
        <v>815</v>
      </c>
      <c r="G239" s="248"/>
      <c r="H239" s="251">
        <v>-27.646999999999998</v>
      </c>
      <c r="I239" s="252"/>
      <c r="J239" s="248"/>
      <c r="K239" s="248"/>
      <c r="L239" s="253"/>
      <c r="M239" s="254"/>
      <c r="N239" s="255"/>
      <c r="O239" s="255"/>
      <c r="P239" s="255"/>
      <c r="Q239" s="255"/>
      <c r="R239" s="255"/>
      <c r="S239" s="255"/>
      <c r="T239" s="25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7" t="s">
        <v>150</v>
      </c>
      <c r="AU239" s="257" t="s">
        <v>91</v>
      </c>
      <c r="AV239" s="14" t="s">
        <v>91</v>
      </c>
      <c r="AW239" s="14" t="s">
        <v>36</v>
      </c>
      <c r="AX239" s="14" t="s">
        <v>81</v>
      </c>
      <c r="AY239" s="257" t="s">
        <v>139</v>
      </c>
    </row>
    <row r="240" s="14" customFormat="1">
      <c r="A240" s="14"/>
      <c r="B240" s="247"/>
      <c r="C240" s="248"/>
      <c r="D240" s="232" t="s">
        <v>150</v>
      </c>
      <c r="E240" s="249" t="s">
        <v>1</v>
      </c>
      <c r="F240" s="250" t="s">
        <v>816</v>
      </c>
      <c r="G240" s="248"/>
      <c r="H240" s="251">
        <v>-110.967</v>
      </c>
      <c r="I240" s="252"/>
      <c r="J240" s="248"/>
      <c r="K240" s="248"/>
      <c r="L240" s="253"/>
      <c r="M240" s="254"/>
      <c r="N240" s="255"/>
      <c r="O240" s="255"/>
      <c r="P240" s="255"/>
      <c r="Q240" s="255"/>
      <c r="R240" s="255"/>
      <c r="S240" s="255"/>
      <c r="T240" s="25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7" t="s">
        <v>150</v>
      </c>
      <c r="AU240" s="257" t="s">
        <v>91</v>
      </c>
      <c r="AV240" s="14" t="s">
        <v>91</v>
      </c>
      <c r="AW240" s="14" t="s">
        <v>36</v>
      </c>
      <c r="AX240" s="14" t="s">
        <v>81</v>
      </c>
      <c r="AY240" s="257" t="s">
        <v>139</v>
      </c>
    </row>
    <row r="241" s="15" customFormat="1">
      <c r="A241" s="15"/>
      <c r="B241" s="258"/>
      <c r="C241" s="259"/>
      <c r="D241" s="232" t="s">
        <v>150</v>
      </c>
      <c r="E241" s="260" t="s">
        <v>1</v>
      </c>
      <c r="F241" s="261" t="s">
        <v>156</v>
      </c>
      <c r="G241" s="259"/>
      <c r="H241" s="262">
        <v>-141.00100000000001</v>
      </c>
      <c r="I241" s="263"/>
      <c r="J241" s="259"/>
      <c r="K241" s="259"/>
      <c r="L241" s="264"/>
      <c r="M241" s="265"/>
      <c r="N241" s="266"/>
      <c r="O241" s="266"/>
      <c r="P241" s="266"/>
      <c r="Q241" s="266"/>
      <c r="R241" s="266"/>
      <c r="S241" s="266"/>
      <c r="T241" s="267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68" t="s">
        <v>150</v>
      </c>
      <c r="AU241" s="268" t="s">
        <v>91</v>
      </c>
      <c r="AV241" s="15" t="s">
        <v>157</v>
      </c>
      <c r="AW241" s="15" t="s">
        <v>36</v>
      </c>
      <c r="AX241" s="15" t="s">
        <v>81</v>
      </c>
      <c r="AY241" s="268" t="s">
        <v>139</v>
      </c>
    </row>
    <row r="242" s="16" customFormat="1">
      <c r="A242" s="16"/>
      <c r="B242" s="269"/>
      <c r="C242" s="270"/>
      <c r="D242" s="232" t="s">
        <v>150</v>
      </c>
      <c r="E242" s="271" t="s">
        <v>1</v>
      </c>
      <c r="F242" s="272" t="s">
        <v>172</v>
      </c>
      <c r="G242" s="270"/>
      <c r="H242" s="273">
        <v>201.01499999999999</v>
      </c>
      <c r="I242" s="274"/>
      <c r="J242" s="270"/>
      <c r="K242" s="270"/>
      <c r="L242" s="275"/>
      <c r="M242" s="276"/>
      <c r="N242" s="277"/>
      <c r="O242" s="277"/>
      <c r="P242" s="277"/>
      <c r="Q242" s="277"/>
      <c r="R242" s="277"/>
      <c r="S242" s="277"/>
      <c r="T242" s="278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T242" s="279" t="s">
        <v>150</v>
      </c>
      <c r="AU242" s="279" t="s">
        <v>91</v>
      </c>
      <c r="AV242" s="16" t="s">
        <v>146</v>
      </c>
      <c r="AW242" s="16" t="s">
        <v>36</v>
      </c>
      <c r="AX242" s="16" t="s">
        <v>89</v>
      </c>
      <c r="AY242" s="279" t="s">
        <v>139</v>
      </c>
    </row>
    <row r="243" s="13" customFormat="1">
      <c r="A243" s="13"/>
      <c r="B243" s="237"/>
      <c r="C243" s="238"/>
      <c r="D243" s="232" t="s">
        <v>150</v>
      </c>
      <c r="E243" s="239" t="s">
        <v>1</v>
      </c>
      <c r="F243" s="240" t="s">
        <v>323</v>
      </c>
      <c r="G243" s="238"/>
      <c r="H243" s="239" t="s">
        <v>1</v>
      </c>
      <c r="I243" s="241"/>
      <c r="J243" s="238"/>
      <c r="K243" s="238"/>
      <c r="L243" s="242"/>
      <c r="M243" s="243"/>
      <c r="N243" s="244"/>
      <c r="O243" s="244"/>
      <c r="P243" s="244"/>
      <c r="Q243" s="244"/>
      <c r="R243" s="244"/>
      <c r="S243" s="244"/>
      <c r="T243" s="24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6" t="s">
        <v>150</v>
      </c>
      <c r="AU243" s="246" t="s">
        <v>91</v>
      </c>
      <c r="AV243" s="13" t="s">
        <v>89</v>
      </c>
      <c r="AW243" s="13" t="s">
        <v>36</v>
      </c>
      <c r="AX243" s="13" t="s">
        <v>81</v>
      </c>
      <c r="AY243" s="246" t="s">
        <v>139</v>
      </c>
    </row>
    <row r="244" s="13" customFormat="1">
      <c r="A244" s="13"/>
      <c r="B244" s="237"/>
      <c r="C244" s="238"/>
      <c r="D244" s="232" t="s">
        <v>150</v>
      </c>
      <c r="E244" s="239" t="s">
        <v>1</v>
      </c>
      <c r="F244" s="240" t="s">
        <v>324</v>
      </c>
      <c r="G244" s="238"/>
      <c r="H244" s="239" t="s">
        <v>1</v>
      </c>
      <c r="I244" s="241"/>
      <c r="J244" s="238"/>
      <c r="K244" s="238"/>
      <c r="L244" s="242"/>
      <c r="M244" s="243"/>
      <c r="N244" s="244"/>
      <c r="O244" s="244"/>
      <c r="P244" s="244"/>
      <c r="Q244" s="244"/>
      <c r="R244" s="244"/>
      <c r="S244" s="244"/>
      <c r="T244" s="24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6" t="s">
        <v>150</v>
      </c>
      <c r="AU244" s="246" t="s">
        <v>91</v>
      </c>
      <c r="AV244" s="13" t="s">
        <v>89</v>
      </c>
      <c r="AW244" s="13" t="s">
        <v>36</v>
      </c>
      <c r="AX244" s="13" t="s">
        <v>81</v>
      </c>
      <c r="AY244" s="246" t="s">
        <v>139</v>
      </c>
    </row>
    <row r="245" s="14" customFormat="1">
      <c r="A245" s="14"/>
      <c r="B245" s="247"/>
      <c r="C245" s="248"/>
      <c r="D245" s="232" t="s">
        <v>150</v>
      </c>
      <c r="E245" s="249" t="s">
        <v>1</v>
      </c>
      <c r="F245" s="250" t="s">
        <v>817</v>
      </c>
      <c r="G245" s="248"/>
      <c r="H245" s="251">
        <v>201.01499999999999</v>
      </c>
      <c r="I245" s="252"/>
      <c r="J245" s="248"/>
      <c r="K245" s="248"/>
      <c r="L245" s="253"/>
      <c r="M245" s="254"/>
      <c r="N245" s="255"/>
      <c r="O245" s="255"/>
      <c r="P245" s="255"/>
      <c r="Q245" s="255"/>
      <c r="R245" s="255"/>
      <c r="S245" s="255"/>
      <c r="T245" s="25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7" t="s">
        <v>150</v>
      </c>
      <c r="AU245" s="257" t="s">
        <v>91</v>
      </c>
      <c r="AV245" s="14" t="s">
        <v>91</v>
      </c>
      <c r="AW245" s="14" t="s">
        <v>36</v>
      </c>
      <c r="AX245" s="14" t="s">
        <v>81</v>
      </c>
      <c r="AY245" s="257" t="s">
        <v>139</v>
      </c>
    </row>
    <row r="246" s="15" customFormat="1">
      <c r="A246" s="15"/>
      <c r="B246" s="258"/>
      <c r="C246" s="259"/>
      <c r="D246" s="232" t="s">
        <v>150</v>
      </c>
      <c r="E246" s="260" t="s">
        <v>1</v>
      </c>
      <c r="F246" s="261" t="s">
        <v>156</v>
      </c>
      <c r="G246" s="259"/>
      <c r="H246" s="262">
        <v>201.01499999999999</v>
      </c>
      <c r="I246" s="263"/>
      <c r="J246" s="259"/>
      <c r="K246" s="259"/>
      <c r="L246" s="264"/>
      <c r="M246" s="265"/>
      <c r="N246" s="266"/>
      <c r="O246" s="266"/>
      <c r="P246" s="266"/>
      <c r="Q246" s="266"/>
      <c r="R246" s="266"/>
      <c r="S246" s="266"/>
      <c r="T246" s="267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68" t="s">
        <v>150</v>
      </c>
      <c r="AU246" s="268" t="s">
        <v>91</v>
      </c>
      <c r="AV246" s="15" t="s">
        <v>157</v>
      </c>
      <c r="AW246" s="15" t="s">
        <v>36</v>
      </c>
      <c r="AX246" s="15" t="s">
        <v>81</v>
      </c>
      <c r="AY246" s="268" t="s">
        <v>139</v>
      </c>
    </row>
    <row r="247" s="2" customFormat="1" ht="24.15" customHeight="1">
      <c r="A247" s="39"/>
      <c r="B247" s="40"/>
      <c r="C247" s="280" t="s">
        <v>297</v>
      </c>
      <c r="D247" s="280" t="s">
        <v>327</v>
      </c>
      <c r="E247" s="281" t="s">
        <v>328</v>
      </c>
      <c r="F247" s="282" t="s">
        <v>329</v>
      </c>
      <c r="G247" s="283" t="s">
        <v>186</v>
      </c>
      <c r="H247" s="284">
        <v>223.328</v>
      </c>
      <c r="I247" s="285"/>
      <c r="J247" s="286">
        <f>ROUND(I247*H247,2)</f>
        <v>0</v>
      </c>
      <c r="K247" s="282" t="s">
        <v>1</v>
      </c>
      <c r="L247" s="287"/>
      <c r="M247" s="288" t="s">
        <v>1</v>
      </c>
      <c r="N247" s="289" t="s">
        <v>46</v>
      </c>
      <c r="O247" s="92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0" t="s">
        <v>203</v>
      </c>
      <c r="AT247" s="230" t="s">
        <v>327</v>
      </c>
      <c r="AU247" s="230" t="s">
        <v>91</v>
      </c>
      <c r="AY247" s="18" t="s">
        <v>139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8" t="s">
        <v>89</v>
      </c>
      <c r="BK247" s="231">
        <f>ROUND(I247*H247,2)</f>
        <v>0</v>
      </c>
      <c r="BL247" s="18" t="s">
        <v>146</v>
      </c>
      <c r="BM247" s="230" t="s">
        <v>818</v>
      </c>
    </row>
    <row r="248" s="14" customFormat="1">
      <c r="A248" s="14"/>
      <c r="B248" s="247"/>
      <c r="C248" s="248"/>
      <c r="D248" s="232" t="s">
        <v>150</v>
      </c>
      <c r="E248" s="249" t="s">
        <v>1</v>
      </c>
      <c r="F248" s="250" t="s">
        <v>819</v>
      </c>
      <c r="G248" s="248"/>
      <c r="H248" s="251">
        <v>201.01499999999999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150</v>
      </c>
      <c r="AU248" s="257" t="s">
        <v>91</v>
      </c>
      <c r="AV248" s="14" t="s">
        <v>91</v>
      </c>
      <c r="AW248" s="14" t="s">
        <v>36</v>
      </c>
      <c r="AX248" s="14" t="s">
        <v>81</v>
      </c>
      <c r="AY248" s="257" t="s">
        <v>139</v>
      </c>
    </row>
    <row r="249" s="15" customFormat="1">
      <c r="A249" s="15"/>
      <c r="B249" s="258"/>
      <c r="C249" s="259"/>
      <c r="D249" s="232" t="s">
        <v>150</v>
      </c>
      <c r="E249" s="260" t="s">
        <v>1</v>
      </c>
      <c r="F249" s="261" t="s">
        <v>156</v>
      </c>
      <c r="G249" s="259"/>
      <c r="H249" s="262">
        <v>201.01499999999999</v>
      </c>
      <c r="I249" s="263"/>
      <c r="J249" s="259"/>
      <c r="K249" s="259"/>
      <c r="L249" s="264"/>
      <c r="M249" s="265"/>
      <c r="N249" s="266"/>
      <c r="O249" s="266"/>
      <c r="P249" s="266"/>
      <c r="Q249" s="266"/>
      <c r="R249" s="266"/>
      <c r="S249" s="266"/>
      <c r="T249" s="267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68" t="s">
        <v>150</v>
      </c>
      <c r="AU249" s="268" t="s">
        <v>91</v>
      </c>
      <c r="AV249" s="15" t="s">
        <v>157</v>
      </c>
      <c r="AW249" s="15" t="s">
        <v>36</v>
      </c>
      <c r="AX249" s="15" t="s">
        <v>81</v>
      </c>
      <c r="AY249" s="268" t="s">
        <v>139</v>
      </c>
    </row>
    <row r="250" s="14" customFormat="1">
      <c r="A250" s="14"/>
      <c r="B250" s="247"/>
      <c r="C250" s="248"/>
      <c r="D250" s="232" t="s">
        <v>150</v>
      </c>
      <c r="E250" s="249" t="s">
        <v>1</v>
      </c>
      <c r="F250" s="250" t="s">
        <v>820</v>
      </c>
      <c r="G250" s="248"/>
      <c r="H250" s="251">
        <v>223.328</v>
      </c>
      <c r="I250" s="252"/>
      <c r="J250" s="248"/>
      <c r="K250" s="248"/>
      <c r="L250" s="253"/>
      <c r="M250" s="254"/>
      <c r="N250" s="255"/>
      <c r="O250" s="255"/>
      <c r="P250" s="255"/>
      <c r="Q250" s="255"/>
      <c r="R250" s="255"/>
      <c r="S250" s="255"/>
      <c r="T250" s="25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7" t="s">
        <v>150</v>
      </c>
      <c r="AU250" s="257" t="s">
        <v>91</v>
      </c>
      <c r="AV250" s="14" t="s">
        <v>91</v>
      </c>
      <c r="AW250" s="14" t="s">
        <v>36</v>
      </c>
      <c r="AX250" s="14" t="s">
        <v>89</v>
      </c>
      <c r="AY250" s="257" t="s">
        <v>139</v>
      </c>
    </row>
    <row r="251" s="2" customFormat="1" ht="24.15" customHeight="1">
      <c r="A251" s="39"/>
      <c r="B251" s="40"/>
      <c r="C251" s="219" t="s">
        <v>301</v>
      </c>
      <c r="D251" s="219" t="s">
        <v>141</v>
      </c>
      <c r="E251" s="220" t="s">
        <v>821</v>
      </c>
      <c r="F251" s="221" t="s">
        <v>822</v>
      </c>
      <c r="G251" s="222" t="s">
        <v>186</v>
      </c>
      <c r="H251" s="223">
        <v>110.967</v>
      </c>
      <c r="I251" s="224"/>
      <c r="J251" s="225">
        <f>ROUND(I251*H251,2)</f>
        <v>0</v>
      </c>
      <c r="K251" s="221" t="s">
        <v>145</v>
      </c>
      <c r="L251" s="45"/>
      <c r="M251" s="226" t="s">
        <v>1</v>
      </c>
      <c r="N251" s="227" t="s">
        <v>46</v>
      </c>
      <c r="O251" s="92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0" t="s">
        <v>146</v>
      </c>
      <c r="AT251" s="230" t="s">
        <v>141</v>
      </c>
      <c r="AU251" s="230" t="s">
        <v>91</v>
      </c>
      <c r="AY251" s="18" t="s">
        <v>139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8" t="s">
        <v>89</v>
      </c>
      <c r="BK251" s="231">
        <f>ROUND(I251*H251,2)</f>
        <v>0</v>
      </c>
      <c r="BL251" s="18" t="s">
        <v>146</v>
      </c>
      <c r="BM251" s="230" t="s">
        <v>823</v>
      </c>
    </row>
    <row r="252" s="13" customFormat="1">
      <c r="A252" s="13"/>
      <c r="B252" s="237"/>
      <c r="C252" s="238"/>
      <c r="D252" s="232" t="s">
        <v>150</v>
      </c>
      <c r="E252" s="239" t="s">
        <v>1</v>
      </c>
      <c r="F252" s="240" t="s">
        <v>824</v>
      </c>
      <c r="G252" s="238"/>
      <c r="H252" s="239" t="s">
        <v>1</v>
      </c>
      <c r="I252" s="241"/>
      <c r="J252" s="238"/>
      <c r="K252" s="238"/>
      <c r="L252" s="242"/>
      <c r="M252" s="243"/>
      <c r="N252" s="244"/>
      <c r="O252" s="244"/>
      <c r="P252" s="244"/>
      <c r="Q252" s="244"/>
      <c r="R252" s="244"/>
      <c r="S252" s="244"/>
      <c r="T252" s="24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6" t="s">
        <v>150</v>
      </c>
      <c r="AU252" s="246" t="s">
        <v>91</v>
      </c>
      <c r="AV252" s="13" t="s">
        <v>89</v>
      </c>
      <c r="AW252" s="13" t="s">
        <v>36</v>
      </c>
      <c r="AX252" s="13" t="s">
        <v>81</v>
      </c>
      <c r="AY252" s="246" t="s">
        <v>139</v>
      </c>
    </row>
    <row r="253" s="14" customFormat="1">
      <c r="A253" s="14"/>
      <c r="B253" s="247"/>
      <c r="C253" s="248"/>
      <c r="D253" s="232" t="s">
        <v>150</v>
      </c>
      <c r="E253" s="249" t="s">
        <v>1</v>
      </c>
      <c r="F253" s="250" t="s">
        <v>825</v>
      </c>
      <c r="G253" s="248"/>
      <c r="H253" s="251">
        <v>113.354</v>
      </c>
      <c r="I253" s="252"/>
      <c r="J253" s="248"/>
      <c r="K253" s="248"/>
      <c r="L253" s="253"/>
      <c r="M253" s="254"/>
      <c r="N253" s="255"/>
      <c r="O253" s="255"/>
      <c r="P253" s="255"/>
      <c r="Q253" s="255"/>
      <c r="R253" s="255"/>
      <c r="S253" s="255"/>
      <c r="T253" s="25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7" t="s">
        <v>150</v>
      </c>
      <c r="AU253" s="257" t="s">
        <v>91</v>
      </c>
      <c r="AV253" s="14" t="s">
        <v>91</v>
      </c>
      <c r="AW253" s="14" t="s">
        <v>36</v>
      </c>
      <c r="AX253" s="14" t="s">
        <v>81</v>
      </c>
      <c r="AY253" s="257" t="s">
        <v>139</v>
      </c>
    </row>
    <row r="254" s="15" customFormat="1">
      <c r="A254" s="15"/>
      <c r="B254" s="258"/>
      <c r="C254" s="259"/>
      <c r="D254" s="232" t="s">
        <v>150</v>
      </c>
      <c r="E254" s="260" t="s">
        <v>1</v>
      </c>
      <c r="F254" s="261" t="s">
        <v>156</v>
      </c>
      <c r="G254" s="259"/>
      <c r="H254" s="262">
        <v>113.354</v>
      </c>
      <c r="I254" s="263"/>
      <c r="J254" s="259"/>
      <c r="K254" s="259"/>
      <c r="L254" s="264"/>
      <c r="M254" s="265"/>
      <c r="N254" s="266"/>
      <c r="O254" s="266"/>
      <c r="P254" s="266"/>
      <c r="Q254" s="266"/>
      <c r="R254" s="266"/>
      <c r="S254" s="266"/>
      <c r="T254" s="267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8" t="s">
        <v>150</v>
      </c>
      <c r="AU254" s="268" t="s">
        <v>91</v>
      </c>
      <c r="AV254" s="15" t="s">
        <v>157</v>
      </c>
      <c r="AW254" s="15" t="s">
        <v>36</v>
      </c>
      <c r="AX254" s="15" t="s">
        <v>81</v>
      </c>
      <c r="AY254" s="268" t="s">
        <v>139</v>
      </c>
    </row>
    <row r="255" s="13" customFormat="1">
      <c r="A255" s="13"/>
      <c r="B255" s="237"/>
      <c r="C255" s="238"/>
      <c r="D255" s="232" t="s">
        <v>150</v>
      </c>
      <c r="E255" s="239" t="s">
        <v>1</v>
      </c>
      <c r="F255" s="240" t="s">
        <v>826</v>
      </c>
      <c r="G255" s="238"/>
      <c r="H255" s="239" t="s">
        <v>1</v>
      </c>
      <c r="I255" s="241"/>
      <c r="J255" s="238"/>
      <c r="K255" s="238"/>
      <c r="L255" s="242"/>
      <c r="M255" s="243"/>
      <c r="N255" s="244"/>
      <c r="O255" s="244"/>
      <c r="P255" s="244"/>
      <c r="Q255" s="244"/>
      <c r="R255" s="244"/>
      <c r="S255" s="244"/>
      <c r="T255" s="24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6" t="s">
        <v>150</v>
      </c>
      <c r="AU255" s="246" t="s">
        <v>91</v>
      </c>
      <c r="AV255" s="13" t="s">
        <v>89</v>
      </c>
      <c r="AW255" s="13" t="s">
        <v>36</v>
      </c>
      <c r="AX255" s="13" t="s">
        <v>81</v>
      </c>
      <c r="AY255" s="246" t="s">
        <v>139</v>
      </c>
    </row>
    <row r="256" s="14" customFormat="1">
      <c r="A256" s="14"/>
      <c r="B256" s="247"/>
      <c r="C256" s="248"/>
      <c r="D256" s="232" t="s">
        <v>150</v>
      </c>
      <c r="E256" s="249" t="s">
        <v>1</v>
      </c>
      <c r="F256" s="250" t="s">
        <v>827</v>
      </c>
      <c r="G256" s="248"/>
      <c r="H256" s="251">
        <v>-2.387</v>
      </c>
      <c r="I256" s="252"/>
      <c r="J256" s="248"/>
      <c r="K256" s="248"/>
      <c r="L256" s="253"/>
      <c r="M256" s="254"/>
      <c r="N256" s="255"/>
      <c r="O256" s="255"/>
      <c r="P256" s="255"/>
      <c r="Q256" s="255"/>
      <c r="R256" s="255"/>
      <c r="S256" s="255"/>
      <c r="T256" s="25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7" t="s">
        <v>150</v>
      </c>
      <c r="AU256" s="257" t="s">
        <v>91</v>
      </c>
      <c r="AV256" s="14" t="s">
        <v>91</v>
      </c>
      <c r="AW256" s="14" t="s">
        <v>36</v>
      </c>
      <c r="AX256" s="14" t="s">
        <v>81</v>
      </c>
      <c r="AY256" s="257" t="s">
        <v>139</v>
      </c>
    </row>
    <row r="257" s="15" customFormat="1">
      <c r="A257" s="15"/>
      <c r="B257" s="258"/>
      <c r="C257" s="259"/>
      <c r="D257" s="232" t="s">
        <v>150</v>
      </c>
      <c r="E257" s="260" t="s">
        <v>1</v>
      </c>
      <c r="F257" s="261" t="s">
        <v>156</v>
      </c>
      <c r="G257" s="259"/>
      <c r="H257" s="262">
        <v>-2.387</v>
      </c>
      <c r="I257" s="263"/>
      <c r="J257" s="259"/>
      <c r="K257" s="259"/>
      <c r="L257" s="264"/>
      <c r="M257" s="265"/>
      <c r="N257" s="266"/>
      <c r="O257" s="266"/>
      <c r="P257" s="266"/>
      <c r="Q257" s="266"/>
      <c r="R257" s="266"/>
      <c r="S257" s="266"/>
      <c r="T257" s="267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68" t="s">
        <v>150</v>
      </c>
      <c r="AU257" s="268" t="s">
        <v>91</v>
      </c>
      <c r="AV257" s="15" t="s">
        <v>157</v>
      </c>
      <c r="AW257" s="15" t="s">
        <v>36</v>
      </c>
      <c r="AX257" s="15" t="s">
        <v>81</v>
      </c>
      <c r="AY257" s="268" t="s">
        <v>139</v>
      </c>
    </row>
    <row r="258" s="16" customFormat="1">
      <c r="A258" s="16"/>
      <c r="B258" s="269"/>
      <c r="C258" s="270"/>
      <c r="D258" s="232" t="s">
        <v>150</v>
      </c>
      <c r="E258" s="271" t="s">
        <v>1</v>
      </c>
      <c r="F258" s="272" t="s">
        <v>172</v>
      </c>
      <c r="G258" s="270"/>
      <c r="H258" s="273">
        <v>110.967</v>
      </c>
      <c r="I258" s="274"/>
      <c r="J258" s="270"/>
      <c r="K258" s="270"/>
      <c r="L258" s="275"/>
      <c r="M258" s="276"/>
      <c r="N258" s="277"/>
      <c r="O258" s="277"/>
      <c r="P258" s="277"/>
      <c r="Q258" s="277"/>
      <c r="R258" s="277"/>
      <c r="S258" s="277"/>
      <c r="T258" s="278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T258" s="279" t="s">
        <v>150</v>
      </c>
      <c r="AU258" s="279" t="s">
        <v>91</v>
      </c>
      <c r="AV258" s="16" t="s">
        <v>146</v>
      </c>
      <c r="AW258" s="16" t="s">
        <v>36</v>
      </c>
      <c r="AX258" s="16" t="s">
        <v>89</v>
      </c>
      <c r="AY258" s="279" t="s">
        <v>139</v>
      </c>
    </row>
    <row r="259" s="2" customFormat="1" ht="16.5" customHeight="1">
      <c r="A259" s="39"/>
      <c r="B259" s="40"/>
      <c r="C259" s="280" t="s">
        <v>326</v>
      </c>
      <c r="D259" s="280" t="s">
        <v>327</v>
      </c>
      <c r="E259" s="281" t="s">
        <v>828</v>
      </c>
      <c r="F259" s="282" t="s">
        <v>829</v>
      </c>
      <c r="G259" s="283" t="s">
        <v>291</v>
      </c>
      <c r="H259" s="284">
        <v>205.88499999999999</v>
      </c>
      <c r="I259" s="285"/>
      <c r="J259" s="286">
        <f>ROUND(I259*H259,2)</f>
        <v>0</v>
      </c>
      <c r="K259" s="282" t="s">
        <v>145</v>
      </c>
      <c r="L259" s="287"/>
      <c r="M259" s="288" t="s">
        <v>1</v>
      </c>
      <c r="N259" s="289" t="s">
        <v>46</v>
      </c>
      <c r="O259" s="92"/>
      <c r="P259" s="228">
        <f>O259*H259</f>
        <v>0</v>
      </c>
      <c r="Q259" s="228">
        <v>1</v>
      </c>
      <c r="R259" s="228">
        <f>Q259*H259</f>
        <v>205.88499999999999</v>
      </c>
      <c r="S259" s="228">
        <v>0</v>
      </c>
      <c r="T259" s="229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0" t="s">
        <v>203</v>
      </c>
      <c r="AT259" s="230" t="s">
        <v>327</v>
      </c>
      <c r="AU259" s="230" t="s">
        <v>91</v>
      </c>
      <c r="AY259" s="18" t="s">
        <v>139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8" t="s">
        <v>89</v>
      </c>
      <c r="BK259" s="231">
        <f>ROUND(I259*H259,2)</f>
        <v>0</v>
      </c>
      <c r="BL259" s="18" t="s">
        <v>146</v>
      </c>
      <c r="BM259" s="230" t="s">
        <v>830</v>
      </c>
    </row>
    <row r="260" s="13" customFormat="1">
      <c r="A260" s="13"/>
      <c r="B260" s="237"/>
      <c r="C260" s="238"/>
      <c r="D260" s="232" t="s">
        <v>150</v>
      </c>
      <c r="E260" s="239" t="s">
        <v>1</v>
      </c>
      <c r="F260" s="240" t="s">
        <v>831</v>
      </c>
      <c r="G260" s="238"/>
      <c r="H260" s="239" t="s">
        <v>1</v>
      </c>
      <c r="I260" s="241"/>
      <c r="J260" s="238"/>
      <c r="K260" s="238"/>
      <c r="L260" s="242"/>
      <c r="M260" s="243"/>
      <c r="N260" s="244"/>
      <c r="O260" s="244"/>
      <c r="P260" s="244"/>
      <c r="Q260" s="244"/>
      <c r="R260" s="244"/>
      <c r="S260" s="244"/>
      <c r="T260" s="24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6" t="s">
        <v>150</v>
      </c>
      <c r="AU260" s="246" t="s">
        <v>91</v>
      </c>
      <c r="AV260" s="13" t="s">
        <v>89</v>
      </c>
      <c r="AW260" s="13" t="s">
        <v>36</v>
      </c>
      <c r="AX260" s="13" t="s">
        <v>81</v>
      </c>
      <c r="AY260" s="246" t="s">
        <v>139</v>
      </c>
    </row>
    <row r="261" s="14" customFormat="1">
      <c r="A261" s="14"/>
      <c r="B261" s="247"/>
      <c r="C261" s="248"/>
      <c r="D261" s="232" t="s">
        <v>150</v>
      </c>
      <c r="E261" s="249" t="s">
        <v>1</v>
      </c>
      <c r="F261" s="250" t="s">
        <v>832</v>
      </c>
      <c r="G261" s="248"/>
      <c r="H261" s="251">
        <v>205.88499999999999</v>
      </c>
      <c r="I261" s="252"/>
      <c r="J261" s="248"/>
      <c r="K261" s="248"/>
      <c r="L261" s="253"/>
      <c r="M261" s="254"/>
      <c r="N261" s="255"/>
      <c r="O261" s="255"/>
      <c r="P261" s="255"/>
      <c r="Q261" s="255"/>
      <c r="R261" s="255"/>
      <c r="S261" s="255"/>
      <c r="T261" s="25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7" t="s">
        <v>150</v>
      </c>
      <c r="AU261" s="257" t="s">
        <v>91</v>
      </c>
      <c r="AV261" s="14" t="s">
        <v>91</v>
      </c>
      <c r="AW261" s="14" t="s">
        <v>36</v>
      </c>
      <c r="AX261" s="14" t="s">
        <v>81</v>
      </c>
      <c r="AY261" s="257" t="s">
        <v>139</v>
      </c>
    </row>
    <row r="262" s="16" customFormat="1">
      <c r="A262" s="16"/>
      <c r="B262" s="269"/>
      <c r="C262" s="270"/>
      <c r="D262" s="232" t="s">
        <v>150</v>
      </c>
      <c r="E262" s="271" t="s">
        <v>1</v>
      </c>
      <c r="F262" s="272" t="s">
        <v>172</v>
      </c>
      <c r="G262" s="270"/>
      <c r="H262" s="273">
        <v>205.88499999999999</v>
      </c>
      <c r="I262" s="274"/>
      <c r="J262" s="270"/>
      <c r="K262" s="270"/>
      <c r="L262" s="275"/>
      <c r="M262" s="276"/>
      <c r="N262" s="277"/>
      <c r="O262" s="277"/>
      <c r="P262" s="277"/>
      <c r="Q262" s="277"/>
      <c r="R262" s="277"/>
      <c r="S262" s="277"/>
      <c r="T262" s="278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T262" s="279" t="s">
        <v>150</v>
      </c>
      <c r="AU262" s="279" t="s">
        <v>91</v>
      </c>
      <c r="AV262" s="16" t="s">
        <v>146</v>
      </c>
      <c r="AW262" s="16" t="s">
        <v>36</v>
      </c>
      <c r="AX262" s="16" t="s">
        <v>89</v>
      </c>
      <c r="AY262" s="279" t="s">
        <v>139</v>
      </c>
    </row>
    <row r="263" s="12" customFormat="1" ht="20.88" customHeight="1">
      <c r="A263" s="12"/>
      <c r="B263" s="203"/>
      <c r="C263" s="204"/>
      <c r="D263" s="205" t="s">
        <v>80</v>
      </c>
      <c r="E263" s="217" t="s">
        <v>250</v>
      </c>
      <c r="F263" s="217" t="s">
        <v>349</v>
      </c>
      <c r="G263" s="204"/>
      <c r="H263" s="204"/>
      <c r="I263" s="207"/>
      <c r="J263" s="218">
        <f>BK263</f>
        <v>0</v>
      </c>
      <c r="K263" s="204"/>
      <c r="L263" s="209"/>
      <c r="M263" s="210"/>
      <c r="N263" s="211"/>
      <c r="O263" s="211"/>
      <c r="P263" s="212">
        <f>SUM(P264:P287)</f>
        <v>0</v>
      </c>
      <c r="Q263" s="211"/>
      <c r="R263" s="212">
        <f>SUM(R264:R287)</f>
        <v>0</v>
      </c>
      <c r="S263" s="211"/>
      <c r="T263" s="213">
        <f>SUM(T264:T287)</f>
        <v>192.27510000000001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14" t="s">
        <v>89</v>
      </c>
      <c r="AT263" s="215" t="s">
        <v>80</v>
      </c>
      <c r="AU263" s="215" t="s">
        <v>91</v>
      </c>
      <c r="AY263" s="214" t="s">
        <v>139</v>
      </c>
      <c r="BK263" s="216">
        <f>SUM(BK264:BK287)</f>
        <v>0</v>
      </c>
    </row>
    <row r="264" s="2" customFormat="1" ht="24.15" customHeight="1">
      <c r="A264" s="39"/>
      <c r="B264" s="40"/>
      <c r="C264" s="219" t="s">
        <v>7</v>
      </c>
      <c r="D264" s="219" t="s">
        <v>141</v>
      </c>
      <c r="E264" s="220" t="s">
        <v>351</v>
      </c>
      <c r="F264" s="221" t="s">
        <v>352</v>
      </c>
      <c r="G264" s="222" t="s">
        <v>196</v>
      </c>
      <c r="H264" s="223">
        <v>276.47399999999999</v>
      </c>
      <c r="I264" s="224"/>
      <c r="J264" s="225">
        <f>ROUND(I264*H264,2)</f>
        <v>0</v>
      </c>
      <c r="K264" s="221" t="s">
        <v>145</v>
      </c>
      <c r="L264" s="45"/>
      <c r="M264" s="226" t="s">
        <v>1</v>
      </c>
      <c r="N264" s="227" t="s">
        <v>46</v>
      </c>
      <c r="O264" s="92"/>
      <c r="P264" s="228">
        <f>O264*H264</f>
        <v>0</v>
      </c>
      <c r="Q264" s="228">
        <v>0</v>
      </c>
      <c r="R264" s="228">
        <f>Q264*H264</f>
        <v>0</v>
      </c>
      <c r="S264" s="228">
        <v>0.29999999999999999</v>
      </c>
      <c r="T264" s="229">
        <f>S264*H264</f>
        <v>82.9422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0" t="s">
        <v>146</v>
      </c>
      <c r="AT264" s="230" t="s">
        <v>141</v>
      </c>
      <c r="AU264" s="230" t="s">
        <v>157</v>
      </c>
      <c r="AY264" s="18" t="s">
        <v>139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8" t="s">
        <v>89</v>
      </c>
      <c r="BK264" s="231">
        <f>ROUND(I264*H264,2)</f>
        <v>0</v>
      </c>
      <c r="BL264" s="18" t="s">
        <v>146</v>
      </c>
      <c r="BM264" s="230" t="s">
        <v>833</v>
      </c>
    </row>
    <row r="265" s="13" customFormat="1">
      <c r="A265" s="13"/>
      <c r="B265" s="237"/>
      <c r="C265" s="238"/>
      <c r="D265" s="232" t="s">
        <v>150</v>
      </c>
      <c r="E265" s="239" t="s">
        <v>1</v>
      </c>
      <c r="F265" s="240" t="s">
        <v>237</v>
      </c>
      <c r="G265" s="238"/>
      <c r="H265" s="239" t="s">
        <v>1</v>
      </c>
      <c r="I265" s="241"/>
      <c r="J265" s="238"/>
      <c r="K265" s="238"/>
      <c r="L265" s="242"/>
      <c r="M265" s="243"/>
      <c r="N265" s="244"/>
      <c r="O265" s="244"/>
      <c r="P265" s="244"/>
      <c r="Q265" s="244"/>
      <c r="R265" s="244"/>
      <c r="S265" s="244"/>
      <c r="T265" s="24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6" t="s">
        <v>150</v>
      </c>
      <c r="AU265" s="246" t="s">
        <v>157</v>
      </c>
      <c r="AV265" s="13" t="s">
        <v>89</v>
      </c>
      <c r="AW265" s="13" t="s">
        <v>36</v>
      </c>
      <c r="AX265" s="13" t="s">
        <v>81</v>
      </c>
      <c r="AY265" s="246" t="s">
        <v>139</v>
      </c>
    </row>
    <row r="266" s="13" customFormat="1">
      <c r="A266" s="13"/>
      <c r="B266" s="237"/>
      <c r="C266" s="238"/>
      <c r="D266" s="232" t="s">
        <v>150</v>
      </c>
      <c r="E266" s="239" t="s">
        <v>1</v>
      </c>
      <c r="F266" s="240" t="s">
        <v>354</v>
      </c>
      <c r="G266" s="238"/>
      <c r="H266" s="239" t="s">
        <v>1</v>
      </c>
      <c r="I266" s="241"/>
      <c r="J266" s="238"/>
      <c r="K266" s="238"/>
      <c r="L266" s="242"/>
      <c r="M266" s="243"/>
      <c r="N266" s="244"/>
      <c r="O266" s="244"/>
      <c r="P266" s="244"/>
      <c r="Q266" s="244"/>
      <c r="R266" s="244"/>
      <c r="S266" s="244"/>
      <c r="T266" s="24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6" t="s">
        <v>150</v>
      </c>
      <c r="AU266" s="246" t="s">
        <v>157</v>
      </c>
      <c r="AV266" s="13" t="s">
        <v>89</v>
      </c>
      <c r="AW266" s="13" t="s">
        <v>36</v>
      </c>
      <c r="AX266" s="13" t="s">
        <v>81</v>
      </c>
      <c r="AY266" s="246" t="s">
        <v>139</v>
      </c>
    </row>
    <row r="267" s="14" customFormat="1">
      <c r="A267" s="14"/>
      <c r="B267" s="247"/>
      <c r="C267" s="248"/>
      <c r="D267" s="232" t="s">
        <v>150</v>
      </c>
      <c r="E267" s="249" t="s">
        <v>1</v>
      </c>
      <c r="F267" s="250" t="s">
        <v>834</v>
      </c>
      <c r="G267" s="248"/>
      <c r="H267" s="251">
        <v>276.47399999999999</v>
      </c>
      <c r="I267" s="252"/>
      <c r="J267" s="248"/>
      <c r="K267" s="248"/>
      <c r="L267" s="253"/>
      <c r="M267" s="254"/>
      <c r="N267" s="255"/>
      <c r="O267" s="255"/>
      <c r="P267" s="255"/>
      <c r="Q267" s="255"/>
      <c r="R267" s="255"/>
      <c r="S267" s="255"/>
      <c r="T267" s="25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7" t="s">
        <v>150</v>
      </c>
      <c r="AU267" s="257" t="s">
        <v>157</v>
      </c>
      <c r="AV267" s="14" t="s">
        <v>91</v>
      </c>
      <c r="AW267" s="14" t="s">
        <v>36</v>
      </c>
      <c r="AX267" s="14" t="s">
        <v>81</v>
      </c>
      <c r="AY267" s="257" t="s">
        <v>139</v>
      </c>
    </row>
    <row r="268" s="16" customFormat="1">
      <c r="A268" s="16"/>
      <c r="B268" s="269"/>
      <c r="C268" s="270"/>
      <c r="D268" s="232" t="s">
        <v>150</v>
      </c>
      <c r="E268" s="271" t="s">
        <v>1</v>
      </c>
      <c r="F268" s="272" t="s">
        <v>172</v>
      </c>
      <c r="G268" s="270"/>
      <c r="H268" s="273">
        <v>276.47399999999999</v>
      </c>
      <c r="I268" s="274"/>
      <c r="J268" s="270"/>
      <c r="K268" s="270"/>
      <c r="L268" s="275"/>
      <c r="M268" s="276"/>
      <c r="N268" s="277"/>
      <c r="O268" s="277"/>
      <c r="P268" s="277"/>
      <c r="Q268" s="277"/>
      <c r="R268" s="277"/>
      <c r="S268" s="277"/>
      <c r="T268" s="278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T268" s="279" t="s">
        <v>150</v>
      </c>
      <c r="AU268" s="279" t="s">
        <v>157</v>
      </c>
      <c r="AV268" s="16" t="s">
        <v>146</v>
      </c>
      <c r="AW268" s="16" t="s">
        <v>36</v>
      </c>
      <c r="AX268" s="16" t="s">
        <v>89</v>
      </c>
      <c r="AY268" s="279" t="s">
        <v>139</v>
      </c>
    </row>
    <row r="269" s="2" customFormat="1" ht="24.15" customHeight="1">
      <c r="A269" s="39"/>
      <c r="B269" s="40"/>
      <c r="C269" s="219" t="s">
        <v>339</v>
      </c>
      <c r="D269" s="219" t="s">
        <v>141</v>
      </c>
      <c r="E269" s="220" t="s">
        <v>359</v>
      </c>
      <c r="F269" s="221" t="s">
        <v>360</v>
      </c>
      <c r="G269" s="222" t="s">
        <v>196</v>
      </c>
      <c r="H269" s="223">
        <v>377.00999999999999</v>
      </c>
      <c r="I269" s="224"/>
      <c r="J269" s="225">
        <f>ROUND(I269*H269,2)</f>
        <v>0</v>
      </c>
      <c r="K269" s="221" t="s">
        <v>145</v>
      </c>
      <c r="L269" s="45"/>
      <c r="M269" s="226" t="s">
        <v>1</v>
      </c>
      <c r="N269" s="227" t="s">
        <v>46</v>
      </c>
      <c r="O269" s="92"/>
      <c r="P269" s="228">
        <f>O269*H269</f>
        <v>0</v>
      </c>
      <c r="Q269" s="228">
        <v>0</v>
      </c>
      <c r="R269" s="228">
        <f>Q269*H269</f>
        <v>0</v>
      </c>
      <c r="S269" s="228">
        <v>0.28999999999999998</v>
      </c>
      <c r="T269" s="229">
        <f>S269*H269</f>
        <v>109.3329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0" t="s">
        <v>146</v>
      </c>
      <c r="AT269" s="230" t="s">
        <v>141</v>
      </c>
      <c r="AU269" s="230" t="s">
        <v>157</v>
      </c>
      <c r="AY269" s="18" t="s">
        <v>139</v>
      </c>
      <c r="BE269" s="231">
        <f>IF(N269="základní",J269,0)</f>
        <v>0</v>
      </c>
      <c r="BF269" s="231">
        <f>IF(N269="snížená",J269,0)</f>
        <v>0</v>
      </c>
      <c r="BG269" s="231">
        <f>IF(N269="zákl. přenesená",J269,0)</f>
        <v>0</v>
      </c>
      <c r="BH269" s="231">
        <f>IF(N269="sníž. přenesená",J269,0)</f>
        <v>0</v>
      </c>
      <c r="BI269" s="231">
        <f>IF(N269="nulová",J269,0)</f>
        <v>0</v>
      </c>
      <c r="BJ269" s="18" t="s">
        <v>89</v>
      </c>
      <c r="BK269" s="231">
        <f>ROUND(I269*H269,2)</f>
        <v>0</v>
      </c>
      <c r="BL269" s="18" t="s">
        <v>146</v>
      </c>
      <c r="BM269" s="230" t="s">
        <v>835</v>
      </c>
    </row>
    <row r="270" s="13" customFormat="1">
      <c r="A270" s="13"/>
      <c r="B270" s="237"/>
      <c r="C270" s="238"/>
      <c r="D270" s="232" t="s">
        <v>150</v>
      </c>
      <c r="E270" s="239" t="s">
        <v>1</v>
      </c>
      <c r="F270" s="240" t="s">
        <v>237</v>
      </c>
      <c r="G270" s="238"/>
      <c r="H270" s="239" t="s">
        <v>1</v>
      </c>
      <c r="I270" s="241"/>
      <c r="J270" s="238"/>
      <c r="K270" s="238"/>
      <c r="L270" s="242"/>
      <c r="M270" s="243"/>
      <c r="N270" s="244"/>
      <c r="O270" s="244"/>
      <c r="P270" s="244"/>
      <c r="Q270" s="244"/>
      <c r="R270" s="244"/>
      <c r="S270" s="244"/>
      <c r="T270" s="24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6" t="s">
        <v>150</v>
      </c>
      <c r="AU270" s="246" t="s">
        <v>157</v>
      </c>
      <c r="AV270" s="13" t="s">
        <v>89</v>
      </c>
      <c r="AW270" s="13" t="s">
        <v>36</v>
      </c>
      <c r="AX270" s="13" t="s">
        <v>81</v>
      </c>
      <c r="AY270" s="246" t="s">
        <v>139</v>
      </c>
    </row>
    <row r="271" s="13" customFormat="1">
      <c r="A271" s="13"/>
      <c r="B271" s="237"/>
      <c r="C271" s="238"/>
      <c r="D271" s="232" t="s">
        <v>150</v>
      </c>
      <c r="E271" s="239" t="s">
        <v>1</v>
      </c>
      <c r="F271" s="240" t="s">
        <v>362</v>
      </c>
      <c r="G271" s="238"/>
      <c r="H271" s="239" t="s">
        <v>1</v>
      </c>
      <c r="I271" s="241"/>
      <c r="J271" s="238"/>
      <c r="K271" s="238"/>
      <c r="L271" s="242"/>
      <c r="M271" s="243"/>
      <c r="N271" s="244"/>
      <c r="O271" s="244"/>
      <c r="P271" s="244"/>
      <c r="Q271" s="244"/>
      <c r="R271" s="244"/>
      <c r="S271" s="244"/>
      <c r="T271" s="24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6" t="s">
        <v>150</v>
      </c>
      <c r="AU271" s="246" t="s">
        <v>157</v>
      </c>
      <c r="AV271" s="13" t="s">
        <v>89</v>
      </c>
      <c r="AW271" s="13" t="s">
        <v>36</v>
      </c>
      <c r="AX271" s="13" t="s">
        <v>81</v>
      </c>
      <c r="AY271" s="246" t="s">
        <v>139</v>
      </c>
    </row>
    <row r="272" s="14" customFormat="1">
      <c r="A272" s="14"/>
      <c r="B272" s="247"/>
      <c r="C272" s="248"/>
      <c r="D272" s="232" t="s">
        <v>150</v>
      </c>
      <c r="E272" s="249" t="s">
        <v>1</v>
      </c>
      <c r="F272" s="250" t="s">
        <v>834</v>
      </c>
      <c r="G272" s="248"/>
      <c r="H272" s="251">
        <v>276.47399999999999</v>
      </c>
      <c r="I272" s="252"/>
      <c r="J272" s="248"/>
      <c r="K272" s="248"/>
      <c r="L272" s="253"/>
      <c r="M272" s="254"/>
      <c r="N272" s="255"/>
      <c r="O272" s="255"/>
      <c r="P272" s="255"/>
      <c r="Q272" s="255"/>
      <c r="R272" s="255"/>
      <c r="S272" s="255"/>
      <c r="T272" s="25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7" t="s">
        <v>150</v>
      </c>
      <c r="AU272" s="257" t="s">
        <v>157</v>
      </c>
      <c r="AV272" s="14" t="s">
        <v>91</v>
      </c>
      <c r="AW272" s="14" t="s">
        <v>36</v>
      </c>
      <c r="AX272" s="14" t="s">
        <v>81</v>
      </c>
      <c r="AY272" s="257" t="s">
        <v>139</v>
      </c>
    </row>
    <row r="273" s="15" customFormat="1">
      <c r="A273" s="15"/>
      <c r="B273" s="258"/>
      <c r="C273" s="259"/>
      <c r="D273" s="232" t="s">
        <v>150</v>
      </c>
      <c r="E273" s="260" t="s">
        <v>1</v>
      </c>
      <c r="F273" s="261" t="s">
        <v>156</v>
      </c>
      <c r="G273" s="259"/>
      <c r="H273" s="262">
        <v>276.47399999999999</v>
      </c>
      <c r="I273" s="263"/>
      <c r="J273" s="259"/>
      <c r="K273" s="259"/>
      <c r="L273" s="264"/>
      <c r="M273" s="265"/>
      <c r="N273" s="266"/>
      <c r="O273" s="266"/>
      <c r="P273" s="266"/>
      <c r="Q273" s="266"/>
      <c r="R273" s="266"/>
      <c r="S273" s="266"/>
      <c r="T273" s="267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68" t="s">
        <v>150</v>
      </c>
      <c r="AU273" s="268" t="s">
        <v>157</v>
      </c>
      <c r="AV273" s="15" t="s">
        <v>157</v>
      </c>
      <c r="AW273" s="15" t="s">
        <v>36</v>
      </c>
      <c r="AX273" s="15" t="s">
        <v>81</v>
      </c>
      <c r="AY273" s="268" t="s">
        <v>139</v>
      </c>
    </row>
    <row r="274" s="13" customFormat="1">
      <c r="A274" s="13"/>
      <c r="B274" s="237"/>
      <c r="C274" s="238"/>
      <c r="D274" s="232" t="s">
        <v>150</v>
      </c>
      <c r="E274" s="239" t="s">
        <v>1</v>
      </c>
      <c r="F274" s="240" t="s">
        <v>363</v>
      </c>
      <c r="G274" s="238"/>
      <c r="H274" s="239" t="s">
        <v>1</v>
      </c>
      <c r="I274" s="241"/>
      <c r="J274" s="238"/>
      <c r="K274" s="238"/>
      <c r="L274" s="242"/>
      <c r="M274" s="243"/>
      <c r="N274" s="244"/>
      <c r="O274" s="244"/>
      <c r="P274" s="244"/>
      <c r="Q274" s="244"/>
      <c r="R274" s="244"/>
      <c r="S274" s="244"/>
      <c r="T274" s="24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6" t="s">
        <v>150</v>
      </c>
      <c r="AU274" s="246" t="s">
        <v>157</v>
      </c>
      <c r="AV274" s="13" t="s">
        <v>89</v>
      </c>
      <c r="AW274" s="13" t="s">
        <v>36</v>
      </c>
      <c r="AX274" s="13" t="s">
        <v>81</v>
      </c>
      <c r="AY274" s="246" t="s">
        <v>139</v>
      </c>
    </row>
    <row r="275" s="14" customFormat="1">
      <c r="A275" s="14"/>
      <c r="B275" s="247"/>
      <c r="C275" s="248"/>
      <c r="D275" s="232" t="s">
        <v>150</v>
      </c>
      <c r="E275" s="249" t="s">
        <v>1</v>
      </c>
      <c r="F275" s="250" t="s">
        <v>836</v>
      </c>
      <c r="G275" s="248"/>
      <c r="H275" s="251">
        <v>100.536</v>
      </c>
      <c r="I275" s="252"/>
      <c r="J275" s="248"/>
      <c r="K275" s="248"/>
      <c r="L275" s="253"/>
      <c r="M275" s="254"/>
      <c r="N275" s="255"/>
      <c r="O275" s="255"/>
      <c r="P275" s="255"/>
      <c r="Q275" s="255"/>
      <c r="R275" s="255"/>
      <c r="S275" s="255"/>
      <c r="T275" s="25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7" t="s">
        <v>150</v>
      </c>
      <c r="AU275" s="257" t="s">
        <v>157</v>
      </c>
      <c r="AV275" s="14" t="s">
        <v>91</v>
      </c>
      <c r="AW275" s="14" t="s">
        <v>36</v>
      </c>
      <c r="AX275" s="14" t="s">
        <v>81</v>
      </c>
      <c r="AY275" s="257" t="s">
        <v>139</v>
      </c>
    </row>
    <row r="276" s="15" customFormat="1">
      <c r="A276" s="15"/>
      <c r="B276" s="258"/>
      <c r="C276" s="259"/>
      <c r="D276" s="232" t="s">
        <v>150</v>
      </c>
      <c r="E276" s="260" t="s">
        <v>1</v>
      </c>
      <c r="F276" s="261" t="s">
        <v>156</v>
      </c>
      <c r="G276" s="259"/>
      <c r="H276" s="262">
        <v>100.536</v>
      </c>
      <c r="I276" s="263"/>
      <c r="J276" s="259"/>
      <c r="K276" s="259"/>
      <c r="L276" s="264"/>
      <c r="M276" s="265"/>
      <c r="N276" s="266"/>
      <c r="O276" s="266"/>
      <c r="P276" s="266"/>
      <c r="Q276" s="266"/>
      <c r="R276" s="266"/>
      <c r="S276" s="266"/>
      <c r="T276" s="267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68" t="s">
        <v>150</v>
      </c>
      <c r="AU276" s="268" t="s">
        <v>157</v>
      </c>
      <c r="AV276" s="15" t="s">
        <v>157</v>
      </c>
      <c r="AW276" s="15" t="s">
        <v>36</v>
      </c>
      <c r="AX276" s="15" t="s">
        <v>81</v>
      </c>
      <c r="AY276" s="268" t="s">
        <v>139</v>
      </c>
    </row>
    <row r="277" s="16" customFormat="1">
      <c r="A277" s="16"/>
      <c r="B277" s="269"/>
      <c r="C277" s="270"/>
      <c r="D277" s="232" t="s">
        <v>150</v>
      </c>
      <c r="E277" s="271" t="s">
        <v>1</v>
      </c>
      <c r="F277" s="272" t="s">
        <v>172</v>
      </c>
      <c r="G277" s="270"/>
      <c r="H277" s="273">
        <v>377.00999999999999</v>
      </c>
      <c r="I277" s="274"/>
      <c r="J277" s="270"/>
      <c r="K277" s="270"/>
      <c r="L277" s="275"/>
      <c r="M277" s="276"/>
      <c r="N277" s="277"/>
      <c r="O277" s="277"/>
      <c r="P277" s="277"/>
      <c r="Q277" s="277"/>
      <c r="R277" s="277"/>
      <c r="S277" s="277"/>
      <c r="T277" s="278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T277" s="279" t="s">
        <v>150</v>
      </c>
      <c r="AU277" s="279" t="s">
        <v>157</v>
      </c>
      <c r="AV277" s="16" t="s">
        <v>146</v>
      </c>
      <c r="AW277" s="16" t="s">
        <v>36</v>
      </c>
      <c r="AX277" s="16" t="s">
        <v>89</v>
      </c>
      <c r="AY277" s="279" t="s">
        <v>139</v>
      </c>
    </row>
    <row r="278" s="2" customFormat="1" ht="21.75" customHeight="1">
      <c r="A278" s="39"/>
      <c r="B278" s="40"/>
      <c r="C278" s="219" t="s">
        <v>343</v>
      </c>
      <c r="D278" s="219" t="s">
        <v>141</v>
      </c>
      <c r="E278" s="220" t="s">
        <v>377</v>
      </c>
      <c r="F278" s="221" t="s">
        <v>378</v>
      </c>
      <c r="G278" s="222" t="s">
        <v>291</v>
      </c>
      <c r="H278" s="223">
        <v>192.27500000000001</v>
      </c>
      <c r="I278" s="224"/>
      <c r="J278" s="225">
        <f>ROUND(I278*H278,2)</f>
        <v>0</v>
      </c>
      <c r="K278" s="221" t="s">
        <v>145</v>
      </c>
      <c r="L278" s="45"/>
      <c r="M278" s="226" t="s">
        <v>1</v>
      </c>
      <c r="N278" s="227" t="s">
        <v>46</v>
      </c>
      <c r="O278" s="92"/>
      <c r="P278" s="228">
        <f>O278*H278</f>
        <v>0</v>
      </c>
      <c r="Q278" s="228">
        <v>0</v>
      </c>
      <c r="R278" s="228">
        <f>Q278*H278</f>
        <v>0</v>
      </c>
      <c r="S278" s="228">
        <v>0</v>
      </c>
      <c r="T278" s="229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30" t="s">
        <v>146</v>
      </c>
      <c r="AT278" s="230" t="s">
        <v>141</v>
      </c>
      <c r="AU278" s="230" t="s">
        <v>157</v>
      </c>
      <c r="AY278" s="18" t="s">
        <v>139</v>
      </c>
      <c r="BE278" s="231">
        <f>IF(N278="základní",J278,0)</f>
        <v>0</v>
      </c>
      <c r="BF278" s="231">
        <f>IF(N278="snížená",J278,0)</f>
        <v>0</v>
      </c>
      <c r="BG278" s="231">
        <f>IF(N278="zákl. přenesená",J278,0)</f>
        <v>0</v>
      </c>
      <c r="BH278" s="231">
        <f>IF(N278="sníž. přenesená",J278,0)</f>
        <v>0</v>
      </c>
      <c r="BI278" s="231">
        <f>IF(N278="nulová",J278,0)</f>
        <v>0</v>
      </c>
      <c r="BJ278" s="18" t="s">
        <v>89</v>
      </c>
      <c r="BK278" s="231">
        <f>ROUND(I278*H278,2)</f>
        <v>0</v>
      </c>
      <c r="BL278" s="18" t="s">
        <v>146</v>
      </c>
      <c r="BM278" s="230" t="s">
        <v>837</v>
      </c>
    </row>
    <row r="279" s="14" customFormat="1">
      <c r="A279" s="14"/>
      <c r="B279" s="247"/>
      <c r="C279" s="248"/>
      <c r="D279" s="232" t="s">
        <v>150</v>
      </c>
      <c r="E279" s="249" t="s">
        <v>1</v>
      </c>
      <c r="F279" s="250" t="s">
        <v>838</v>
      </c>
      <c r="G279" s="248"/>
      <c r="H279" s="251">
        <v>192.27500000000001</v>
      </c>
      <c r="I279" s="252"/>
      <c r="J279" s="248"/>
      <c r="K279" s="248"/>
      <c r="L279" s="253"/>
      <c r="M279" s="254"/>
      <c r="N279" s="255"/>
      <c r="O279" s="255"/>
      <c r="P279" s="255"/>
      <c r="Q279" s="255"/>
      <c r="R279" s="255"/>
      <c r="S279" s="255"/>
      <c r="T279" s="25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7" t="s">
        <v>150</v>
      </c>
      <c r="AU279" s="257" t="s">
        <v>157</v>
      </c>
      <c r="AV279" s="14" t="s">
        <v>91</v>
      </c>
      <c r="AW279" s="14" t="s">
        <v>36</v>
      </c>
      <c r="AX279" s="14" t="s">
        <v>81</v>
      </c>
      <c r="AY279" s="257" t="s">
        <v>139</v>
      </c>
    </row>
    <row r="280" s="16" customFormat="1">
      <c r="A280" s="16"/>
      <c r="B280" s="269"/>
      <c r="C280" s="270"/>
      <c r="D280" s="232" t="s">
        <v>150</v>
      </c>
      <c r="E280" s="271" t="s">
        <v>1</v>
      </c>
      <c r="F280" s="272" t="s">
        <v>172</v>
      </c>
      <c r="G280" s="270"/>
      <c r="H280" s="273">
        <v>192.27500000000001</v>
      </c>
      <c r="I280" s="274"/>
      <c r="J280" s="270"/>
      <c r="K280" s="270"/>
      <c r="L280" s="275"/>
      <c r="M280" s="276"/>
      <c r="N280" s="277"/>
      <c r="O280" s="277"/>
      <c r="P280" s="277"/>
      <c r="Q280" s="277"/>
      <c r="R280" s="277"/>
      <c r="S280" s="277"/>
      <c r="T280" s="278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T280" s="279" t="s">
        <v>150</v>
      </c>
      <c r="AU280" s="279" t="s">
        <v>157</v>
      </c>
      <c r="AV280" s="16" t="s">
        <v>146</v>
      </c>
      <c r="AW280" s="16" t="s">
        <v>36</v>
      </c>
      <c r="AX280" s="16" t="s">
        <v>89</v>
      </c>
      <c r="AY280" s="279" t="s">
        <v>139</v>
      </c>
    </row>
    <row r="281" s="2" customFormat="1" ht="16.5" customHeight="1">
      <c r="A281" s="39"/>
      <c r="B281" s="40"/>
      <c r="C281" s="219" t="s">
        <v>350</v>
      </c>
      <c r="D281" s="219" t="s">
        <v>141</v>
      </c>
      <c r="E281" s="220" t="s">
        <v>382</v>
      </c>
      <c r="F281" s="221" t="s">
        <v>383</v>
      </c>
      <c r="G281" s="222" t="s">
        <v>291</v>
      </c>
      <c r="H281" s="223">
        <v>1922.75</v>
      </c>
      <c r="I281" s="224"/>
      <c r="J281" s="225">
        <f>ROUND(I281*H281,2)</f>
        <v>0</v>
      </c>
      <c r="K281" s="221" t="s">
        <v>145</v>
      </c>
      <c r="L281" s="45"/>
      <c r="M281" s="226" t="s">
        <v>1</v>
      </c>
      <c r="N281" s="227" t="s">
        <v>46</v>
      </c>
      <c r="O281" s="92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146</v>
      </c>
      <c r="AT281" s="230" t="s">
        <v>141</v>
      </c>
      <c r="AU281" s="230" t="s">
        <v>157</v>
      </c>
      <c r="AY281" s="18" t="s">
        <v>139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89</v>
      </c>
      <c r="BK281" s="231">
        <f>ROUND(I281*H281,2)</f>
        <v>0</v>
      </c>
      <c r="BL281" s="18" t="s">
        <v>146</v>
      </c>
      <c r="BM281" s="230" t="s">
        <v>839</v>
      </c>
    </row>
    <row r="282" s="13" customFormat="1">
      <c r="A282" s="13"/>
      <c r="B282" s="237"/>
      <c r="C282" s="238"/>
      <c r="D282" s="232" t="s">
        <v>150</v>
      </c>
      <c r="E282" s="239" t="s">
        <v>1</v>
      </c>
      <c r="F282" s="240" t="s">
        <v>385</v>
      </c>
      <c r="G282" s="238"/>
      <c r="H282" s="239" t="s">
        <v>1</v>
      </c>
      <c r="I282" s="241"/>
      <c r="J282" s="238"/>
      <c r="K282" s="238"/>
      <c r="L282" s="242"/>
      <c r="M282" s="243"/>
      <c r="N282" s="244"/>
      <c r="O282" s="244"/>
      <c r="P282" s="244"/>
      <c r="Q282" s="244"/>
      <c r="R282" s="244"/>
      <c r="S282" s="244"/>
      <c r="T282" s="24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6" t="s">
        <v>150</v>
      </c>
      <c r="AU282" s="246" t="s">
        <v>157</v>
      </c>
      <c r="AV282" s="13" t="s">
        <v>89</v>
      </c>
      <c r="AW282" s="13" t="s">
        <v>36</v>
      </c>
      <c r="AX282" s="13" t="s">
        <v>81</v>
      </c>
      <c r="AY282" s="246" t="s">
        <v>139</v>
      </c>
    </row>
    <row r="283" s="14" customFormat="1">
      <c r="A283" s="14"/>
      <c r="B283" s="247"/>
      <c r="C283" s="248"/>
      <c r="D283" s="232" t="s">
        <v>150</v>
      </c>
      <c r="E283" s="249" t="s">
        <v>1</v>
      </c>
      <c r="F283" s="250" t="s">
        <v>840</v>
      </c>
      <c r="G283" s="248"/>
      <c r="H283" s="251">
        <v>1922.75</v>
      </c>
      <c r="I283" s="252"/>
      <c r="J283" s="248"/>
      <c r="K283" s="248"/>
      <c r="L283" s="253"/>
      <c r="M283" s="254"/>
      <c r="N283" s="255"/>
      <c r="O283" s="255"/>
      <c r="P283" s="255"/>
      <c r="Q283" s="255"/>
      <c r="R283" s="255"/>
      <c r="S283" s="255"/>
      <c r="T283" s="25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7" t="s">
        <v>150</v>
      </c>
      <c r="AU283" s="257" t="s">
        <v>157</v>
      </c>
      <c r="AV283" s="14" t="s">
        <v>91</v>
      </c>
      <c r="AW283" s="14" t="s">
        <v>36</v>
      </c>
      <c r="AX283" s="14" t="s">
        <v>81</v>
      </c>
      <c r="AY283" s="257" t="s">
        <v>139</v>
      </c>
    </row>
    <row r="284" s="16" customFormat="1">
      <c r="A284" s="16"/>
      <c r="B284" s="269"/>
      <c r="C284" s="270"/>
      <c r="D284" s="232" t="s">
        <v>150</v>
      </c>
      <c r="E284" s="271" t="s">
        <v>1</v>
      </c>
      <c r="F284" s="272" t="s">
        <v>172</v>
      </c>
      <c r="G284" s="270"/>
      <c r="H284" s="273">
        <v>1922.75</v>
      </c>
      <c r="I284" s="274"/>
      <c r="J284" s="270"/>
      <c r="K284" s="270"/>
      <c r="L284" s="275"/>
      <c r="M284" s="276"/>
      <c r="N284" s="277"/>
      <c r="O284" s="277"/>
      <c r="P284" s="277"/>
      <c r="Q284" s="277"/>
      <c r="R284" s="277"/>
      <c r="S284" s="277"/>
      <c r="T284" s="278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T284" s="279" t="s">
        <v>150</v>
      </c>
      <c r="AU284" s="279" t="s">
        <v>157</v>
      </c>
      <c r="AV284" s="16" t="s">
        <v>146</v>
      </c>
      <c r="AW284" s="16" t="s">
        <v>36</v>
      </c>
      <c r="AX284" s="16" t="s">
        <v>89</v>
      </c>
      <c r="AY284" s="279" t="s">
        <v>139</v>
      </c>
    </row>
    <row r="285" s="2" customFormat="1" ht="44.25" customHeight="1">
      <c r="A285" s="39"/>
      <c r="B285" s="40"/>
      <c r="C285" s="219" t="s">
        <v>358</v>
      </c>
      <c r="D285" s="219" t="s">
        <v>141</v>
      </c>
      <c r="E285" s="220" t="s">
        <v>388</v>
      </c>
      <c r="F285" s="221" t="s">
        <v>389</v>
      </c>
      <c r="G285" s="222" t="s">
        <v>291</v>
      </c>
      <c r="H285" s="223">
        <v>192.27500000000001</v>
      </c>
      <c r="I285" s="224"/>
      <c r="J285" s="225">
        <f>ROUND(I285*H285,2)</f>
        <v>0</v>
      </c>
      <c r="K285" s="221" t="s">
        <v>145</v>
      </c>
      <c r="L285" s="45"/>
      <c r="M285" s="226" t="s">
        <v>1</v>
      </c>
      <c r="N285" s="227" t="s">
        <v>46</v>
      </c>
      <c r="O285" s="92"/>
      <c r="P285" s="228">
        <f>O285*H285</f>
        <v>0</v>
      </c>
      <c r="Q285" s="228">
        <v>0</v>
      </c>
      <c r="R285" s="228">
        <f>Q285*H285</f>
        <v>0</v>
      </c>
      <c r="S285" s="228">
        <v>0</v>
      </c>
      <c r="T285" s="229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0" t="s">
        <v>146</v>
      </c>
      <c r="AT285" s="230" t="s">
        <v>141</v>
      </c>
      <c r="AU285" s="230" t="s">
        <v>157</v>
      </c>
      <c r="AY285" s="18" t="s">
        <v>139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8" t="s">
        <v>89</v>
      </c>
      <c r="BK285" s="231">
        <f>ROUND(I285*H285,2)</f>
        <v>0</v>
      </c>
      <c r="BL285" s="18" t="s">
        <v>146</v>
      </c>
      <c r="BM285" s="230" t="s">
        <v>841</v>
      </c>
    </row>
    <row r="286" s="14" customFormat="1">
      <c r="A286" s="14"/>
      <c r="B286" s="247"/>
      <c r="C286" s="248"/>
      <c r="D286" s="232" t="s">
        <v>150</v>
      </c>
      <c r="E286" s="249" t="s">
        <v>1</v>
      </c>
      <c r="F286" s="250" t="s">
        <v>842</v>
      </c>
      <c r="G286" s="248"/>
      <c r="H286" s="251">
        <v>192.27500000000001</v>
      </c>
      <c r="I286" s="252"/>
      <c r="J286" s="248"/>
      <c r="K286" s="248"/>
      <c r="L286" s="253"/>
      <c r="M286" s="254"/>
      <c r="N286" s="255"/>
      <c r="O286" s="255"/>
      <c r="P286" s="255"/>
      <c r="Q286" s="255"/>
      <c r="R286" s="255"/>
      <c r="S286" s="255"/>
      <c r="T286" s="25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7" t="s">
        <v>150</v>
      </c>
      <c r="AU286" s="257" t="s">
        <v>157</v>
      </c>
      <c r="AV286" s="14" t="s">
        <v>91</v>
      </c>
      <c r="AW286" s="14" t="s">
        <v>36</v>
      </c>
      <c r="AX286" s="14" t="s">
        <v>81</v>
      </c>
      <c r="AY286" s="257" t="s">
        <v>139</v>
      </c>
    </row>
    <row r="287" s="16" customFormat="1">
      <c r="A287" s="16"/>
      <c r="B287" s="269"/>
      <c r="C287" s="270"/>
      <c r="D287" s="232" t="s">
        <v>150</v>
      </c>
      <c r="E287" s="271" t="s">
        <v>1</v>
      </c>
      <c r="F287" s="272" t="s">
        <v>172</v>
      </c>
      <c r="G287" s="270"/>
      <c r="H287" s="273">
        <v>192.27500000000001</v>
      </c>
      <c r="I287" s="274"/>
      <c r="J287" s="270"/>
      <c r="K287" s="270"/>
      <c r="L287" s="275"/>
      <c r="M287" s="276"/>
      <c r="N287" s="277"/>
      <c r="O287" s="277"/>
      <c r="P287" s="277"/>
      <c r="Q287" s="277"/>
      <c r="R287" s="277"/>
      <c r="S287" s="277"/>
      <c r="T287" s="278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T287" s="279" t="s">
        <v>150</v>
      </c>
      <c r="AU287" s="279" t="s">
        <v>157</v>
      </c>
      <c r="AV287" s="16" t="s">
        <v>146</v>
      </c>
      <c r="AW287" s="16" t="s">
        <v>36</v>
      </c>
      <c r="AX287" s="16" t="s">
        <v>89</v>
      </c>
      <c r="AY287" s="279" t="s">
        <v>139</v>
      </c>
    </row>
    <row r="288" s="12" customFormat="1" ht="20.88" customHeight="1">
      <c r="A288" s="12"/>
      <c r="B288" s="203"/>
      <c r="C288" s="204"/>
      <c r="D288" s="205" t="s">
        <v>80</v>
      </c>
      <c r="E288" s="217" t="s">
        <v>406</v>
      </c>
      <c r="F288" s="217" t="s">
        <v>407</v>
      </c>
      <c r="G288" s="204"/>
      <c r="H288" s="204"/>
      <c r="I288" s="207"/>
      <c r="J288" s="218">
        <f>BK288</f>
        <v>0</v>
      </c>
      <c r="K288" s="204"/>
      <c r="L288" s="209"/>
      <c r="M288" s="210"/>
      <c r="N288" s="211"/>
      <c r="O288" s="211"/>
      <c r="P288" s="212">
        <f>SUM(P289:P330)</f>
        <v>0</v>
      </c>
      <c r="Q288" s="211"/>
      <c r="R288" s="212">
        <f>SUM(R289:R330)</f>
        <v>0.00358042</v>
      </c>
      <c r="S288" s="211"/>
      <c r="T288" s="213">
        <f>SUM(T289:T330)</f>
        <v>392.356064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14" t="s">
        <v>89</v>
      </c>
      <c r="AT288" s="215" t="s">
        <v>80</v>
      </c>
      <c r="AU288" s="215" t="s">
        <v>91</v>
      </c>
      <c r="AY288" s="214" t="s">
        <v>139</v>
      </c>
      <c r="BK288" s="216">
        <f>SUM(BK289:BK330)</f>
        <v>0</v>
      </c>
    </row>
    <row r="289" s="2" customFormat="1" ht="24.15" customHeight="1">
      <c r="A289" s="39"/>
      <c r="B289" s="40"/>
      <c r="C289" s="219" t="s">
        <v>368</v>
      </c>
      <c r="D289" s="219" t="s">
        <v>141</v>
      </c>
      <c r="E289" s="220" t="s">
        <v>409</v>
      </c>
      <c r="F289" s="221" t="s">
        <v>410</v>
      </c>
      <c r="G289" s="222" t="s">
        <v>196</v>
      </c>
      <c r="H289" s="223">
        <v>1633.71</v>
      </c>
      <c r="I289" s="224"/>
      <c r="J289" s="225">
        <f>ROUND(I289*H289,2)</f>
        <v>0</v>
      </c>
      <c r="K289" s="221" t="s">
        <v>145</v>
      </c>
      <c r="L289" s="45"/>
      <c r="M289" s="226" t="s">
        <v>1</v>
      </c>
      <c r="N289" s="227" t="s">
        <v>46</v>
      </c>
      <c r="O289" s="92"/>
      <c r="P289" s="228">
        <f>O289*H289</f>
        <v>0</v>
      </c>
      <c r="Q289" s="228">
        <v>0</v>
      </c>
      <c r="R289" s="228">
        <f>Q289*H289</f>
        <v>0</v>
      </c>
      <c r="S289" s="228">
        <v>0.22</v>
      </c>
      <c r="T289" s="229">
        <f>S289*H289</f>
        <v>359.4162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0" t="s">
        <v>146</v>
      </c>
      <c r="AT289" s="230" t="s">
        <v>141</v>
      </c>
      <c r="AU289" s="230" t="s">
        <v>157</v>
      </c>
      <c r="AY289" s="18" t="s">
        <v>139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18" t="s">
        <v>89</v>
      </c>
      <c r="BK289" s="231">
        <f>ROUND(I289*H289,2)</f>
        <v>0</v>
      </c>
      <c r="BL289" s="18" t="s">
        <v>146</v>
      </c>
      <c r="BM289" s="230" t="s">
        <v>843</v>
      </c>
    </row>
    <row r="290" s="13" customFormat="1">
      <c r="A290" s="13"/>
      <c r="B290" s="237"/>
      <c r="C290" s="238"/>
      <c r="D290" s="232" t="s">
        <v>150</v>
      </c>
      <c r="E290" s="239" t="s">
        <v>1</v>
      </c>
      <c r="F290" s="240" t="s">
        <v>237</v>
      </c>
      <c r="G290" s="238"/>
      <c r="H290" s="239" t="s">
        <v>1</v>
      </c>
      <c r="I290" s="241"/>
      <c r="J290" s="238"/>
      <c r="K290" s="238"/>
      <c r="L290" s="242"/>
      <c r="M290" s="243"/>
      <c r="N290" s="244"/>
      <c r="O290" s="244"/>
      <c r="P290" s="244"/>
      <c r="Q290" s="244"/>
      <c r="R290" s="244"/>
      <c r="S290" s="244"/>
      <c r="T290" s="245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6" t="s">
        <v>150</v>
      </c>
      <c r="AU290" s="246" t="s">
        <v>157</v>
      </c>
      <c r="AV290" s="13" t="s">
        <v>89</v>
      </c>
      <c r="AW290" s="13" t="s">
        <v>36</v>
      </c>
      <c r="AX290" s="13" t="s">
        <v>81</v>
      </c>
      <c r="AY290" s="246" t="s">
        <v>139</v>
      </c>
    </row>
    <row r="291" s="13" customFormat="1">
      <c r="A291" s="13"/>
      <c r="B291" s="237"/>
      <c r="C291" s="238"/>
      <c r="D291" s="232" t="s">
        <v>150</v>
      </c>
      <c r="E291" s="239" t="s">
        <v>1</v>
      </c>
      <c r="F291" s="240" t="s">
        <v>412</v>
      </c>
      <c r="G291" s="238"/>
      <c r="H291" s="239" t="s">
        <v>1</v>
      </c>
      <c r="I291" s="241"/>
      <c r="J291" s="238"/>
      <c r="K291" s="238"/>
      <c r="L291" s="242"/>
      <c r="M291" s="243"/>
      <c r="N291" s="244"/>
      <c r="O291" s="244"/>
      <c r="P291" s="244"/>
      <c r="Q291" s="244"/>
      <c r="R291" s="244"/>
      <c r="S291" s="244"/>
      <c r="T291" s="245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6" t="s">
        <v>150</v>
      </c>
      <c r="AU291" s="246" t="s">
        <v>157</v>
      </c>
      <c r="AV291" s="13" t="s">
        <v>89</v>
      </c>
      <c r="AW291" s="13" t="s">
        <v>36</v>
      </c>
      <c r="AX291" s="13" t="s">
        <v>81</v>
      </c>
      <c r="AY291" s="246" t="s">
        <v>139</v>
      </c>
    </row>
    <row r="292" s="14" customFormat="1">
      <c r="A292" s="14"/>
      <c r="B292" s="247"/>
      <c r="C292" s="248"/>
      <c r="D292" s="232" t="s">
        <v>150</v>
      </c>
      <c r="E292" s="249" t="s">
        <v>1</v>
      </c>
      <c r="F292" s="250" t="s">
        <v>834</v>
      </c>
      <c r="G292" s="248"/>
      <c r="H292" s="251">
        <v>276.47399999999999</v>
      </c>
      <c r="I292" s="252"/>
      <c r="J292" s="248"/>
      <c r="K292" s="248"/>
      <c r="L292" s="253"/>
      <c r="M292" s="254"/>
      <c r="N292" s="255"/>
      <c r="O292" s="255"/>
      <c r="P292" s="255"/>
      <c r="Q292" s="255"/>
      <c r="R292" s="255"/>
      <c r="S292" s="255"/>
      <c r="T292" s="25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7" t="s">
        <v>150</v>
      </c>
      <c r="AU292" s="257" t="s">
        <v>157</v>
      </c>
      <c r="AV292" s="14" t="s">
        <v>91</v>
      </c>
      <c r="AW292" s="14" t="s">
        <v>36</v>
      </c>
      <c r="AX292" s="14" t="s">
        <v>81</v>
      </c>
      <c r="AY292" s="257" t="s">
        <v>139</v>
      </c>
    </row>
    <row r="293" s="15" customFormat="1">
      <c r="A293" s="15"/>
      <c r="B293" s="258"/>
      <c r="C293" s="259"/>
      <c r="D293" s="232" t="s">
        <v>150</v>
      </c>
      <c r="E293" s="260" t="s">
        <v>1</v>
      </c>
      <c r="F293" s="261" t="s">
        <v>156</v>
      </c>
      <c r="G293" s="259"/>
      <c r="H293" s="262">
        <v>276.47399999999999</v>
      </c>
      <c r="I293" s="263"/>
      <c r="J293" s="259"/>
      <c r="K293" s="259"/>
      <c r="L293" s="264"/>
      <c r="M293" s="265"/>
      <c r="N293" s="266"/>
      <c r="O293" s="266"/>
      <c r="P293" s="266"/>
      <c r="Q293" s="266"/>
      <c r="R293" s="266"/>
      <c r="S293" s="266"/>
      <c r="T293" s="267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68" t="s">
        <v>150</v>
      </c>
      <c r="AU293" s="268" t="s">
        <v>157</v>
      </c>
      <c r="AV293" s="15" t="s">
        <v>157</v>
      </c>
      <c r="AW293" s="15" t="s">
        <v>36</v>
      </c>
      <c r="AX293" s="15" t="s">
        <v>81</v>
      </c>
      <c r="AY293" s="268" t="s">
        <v>139</v>
      </c>
    </row>
    <row r="294" s="13" customFormat="1">
      <c r="A294" s="13"/>
      <c r="B294" s="237"/>
      <c r="C294" s="238"/>
      <c r="D294" s="232" t="s">
        <v>150</v>
      </c>
      <c r="E294" s="239" t="s">
        <v>1</v>
      </c>
      <c r="F294" s="240" t="s">
        <v>413</v>
      </c>
      <c r="G294" s="238"/>
      <c r="H294" s="239" t="s">
        <v>1</v>
      </c>
      <c r="I294" s="241"/>
      <c r="J294" s="238"/>
      <c r="K294" s="238"/>
      <c r="L294" s="242"/>
      <c r="M294" s="243"/>
      <c r="N294" s="244"/>
      <c r="O294" s="244"/>
      <c r="P294" s="244"/>
      <c r="Q294" s="244"/>
      <c r="R294" s="244"/>
      <c r="S294" s="244"/>
      <c r="T294" s="245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6" t="s">
        <v>150</v>
      </c>
      <c r="AU294" s="246" t="s">
        <v>157</v>
      </c>
      <c r="AV294" s="13" t="s">
        <v>89</v>
      </c>
      <c r="AW294" s="13" t="s">
        <v>36</v>
      </c>
      <c r="AX294" s="13" t="s">
        <v>81</v>
      </c>
      <c r="AY294" s="246" t="s">
        <v>139</v>
      </c>
    </row>
    <row r="295" s="14" customFormat="1">
      <c r="A295" s="14"/>
      <c r="B295" s="247"/>
      <c r="C295" s="248"/>
      <c r="D295" s="232" t="s">
        <v>150</v>
      </c>
      <c r="E295" s="249" t="s">
        <v>1</v>
      </c>
      <c r="F295" s="250" t="s">
        <v>834</v>
      </c>
      <c r="G295" s="248"/>
      <c r="H295" s="251">
        <v>276.47399999999999</v>
      </c>
      <c r="I295" s="252"/>
      <c r="J295" s="248"/>
      <c r="K295" s="248"/>
      <c r="L295" s="253"/>
      <c r="M295" s="254"/>
      <c r="N295" s="255"/>
      <c r="O295" s="255"/>
      <c r="P295" s="255"/>
      <c r="Q295" s="255"/>
      <c r="R295" s="255"/>
      <c r="S295" s="255"/>
      <c r="T295" s="25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7" t="s">
        <v>150</v>
      </c>
      <c r="AU295" s="257" t="s">
        <v>157</v>
      </c>
      <c r="AV295" s="14" t="s">
        <v>91</v>
      </c>
      <c r="AW295" s="14" t="s">
        <v>36</v>
      </c>
      <c r="AX295" s="14" t="s">
        <v>81</v>
      </c>
      <c r="AY295" s="257" t="s">
        <v>139</v>
      </c>
    </row>
    <row r="296" s="15" customFormat="1">
      <c r="A296" s="15"/>
      <c r="B296" s="258"/>
      <c r="C296" s="259"/>
      <c r="D296" s="232" t="s">
        <v>150</v>
      </c>
      <c r="E296" s="260" t="s">
        <v>1</v>
      </c>
      <c r="F296" s="261" t="s">
        <v>156</v>
      </c>
      <c r="G296" s="259"/>
      <c r="H296" s="262">
        <v>276.47399999999999</v>
      </c>
      <c r="I296" s="263"/>
      <c r="J296" s="259"/>
      <c r="K296" s="259"/>
      <c r="L296" s="264"/>
      <c r="M296" s="265"/>
      <c r="N296" s="266"/>
      <c r="O296" s="266"/>
      <c r="P296" s="266"/>
      <c r="Q296" s="266"/>
      <c r="R296" s="266"/>
      <c r="S296" s="266"/>
      <c r="T296" s="267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68" t="s">
        <v>150</v>
      </c>
      <c r="AU296" s="268" t="s">
        <v>157</v>
      </c>
      <c r="AV296" s="15" t="s">
        <v>157</v>
      </c>
      <c r="AW296" s="15" t="s">
        <v>36</v>
      </c>
      <c r="AX296" s="15" t="s">
        <v>81</v>
      </c>
      <c r="AY296" s="268" t="s">
        <v>139</v>
      </c>
    </row>
    <row r="297" s="13" customFormat="1">
      <c r="A297" s="13"/>
      <c r="B297" s="237"/>
      <c r="C297" s="238"/>
      <c r="D297" s="232" t="s">
        <v>150</v>
      </c>
      <c r="E297" s="239" t="s">
        <v>1</v>
      </c>
      <c r="F297" s="240" t="s">
        <v>414</v>
      </c>
      <c r="G297" s="238"/>
      <c r="H297" s="239" t="s">
        <v>1</v>
      </c>
      <c r="I297" s="241"/>
      <c r="J297" s="238"/>
      <c r="K297" s="238"/>
      <c r="L297" s="242"/>
      <c r="M297" s="243"/>
      <c r="N297" s="244"/>
      <c r="O297" s="244"/>
      <c r="P297" s="244"/>
      <c r="Q297" s="244"/>
      <c r="R297" s="244"/>
      <c r="S297" s="244"/>
      <c r="T297" s="24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6" t="s">
        <v>150</v>
      </c>
      <c r="AU297" s="246" t="s">
        <v>157</v>
      </c>
      <c r="AV297" s="13" t="s">
        <v>89</v>
      </c>
      <c r="AW297" s="13" t="s">
        <v>36</v>
      </c>
      <c r="AX297" s="13" t="s">
        <v>81</v>
      </c>
      <c r="AY297" s="246" t="s">
        <v>139</v>
      </c>
    </row>
    <row r="298" s="14" customFormat="1">
      <c r="A298" s="14"/>
      <c r="B298" s="247"/>
      <c r="C298" s="248"/>
      <c r="D298" s="232" t="s">
        <v>150</v>
      </c>
      <c r="E298" s="249" t="s">
        <v>1</v>
      </c>
      <c r="F298" s="250" t="s">
        <v>834</v>
      </c>
      <c r="G298" s="248"/>
      <c r="H298" s="251">
        <v>276.47399999999999</v>
      </c>
      <c r="I298" s="252"/>
      <c r="J298" s="248"/>
      <c r="K298" s="248"/>
      <c r="L298" s="253"/>
      <c r="M298" s="254"/>
      <c r="N298" s="255"/>
      <c r="O298" s="255"/>
      <c r="P298" s="255"/>
      <c r="Q298" s="255"/>
      <c r="R298" s="255"/>
      <c r="S298" s="255"/>
      <c r="T298" s="25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7" t="s">
        <v>150</v>
      </c>
      <c r="AU298" s="257" t="s">
        <v>157</v>
      </c>
      <c r="AV298" s="14" t="s">
        <v>91</v>
      </c>
      <c r="AW298" s="14" t="s">
        <v>36</v>
      </c>
      <c r="AX298" s="14" t="s">
        <v>81</v>
      </c>
      <c r="AY298" s="257" t="s">
        <v>139</v>
      </c>
    </row>
    <row r="299" s="15" customFormat="1">
      <c r="A299" s="15"/>
      <c r="B299" s="258"/>
      <c r="C299" s="259"/>
      <c r="D299" s="232" t="s">
        <v>150</v>
      </c>
      <c r="E299" s="260" t="s">
        <v>1</v>
      </c>
      <c r="F299" s="261" t="s">
        <v>156</v>
      </c>
      <c r="G299" s="259"/>
      <c r="H299" s="262">
        <v>276.47399999999999</v>
      </c>
      <c r="I299" s="263"/>
      <c r="J299" s="259"/>
      <c r="K299" s="259"/>
      <c r="L299" s="264"/>
      <c r="M299" s="265"/>
      <c r="N299" s="266"/>
      <c r="O299" s="266"/>
      <c r="P299" s="266"/>
      <c r="Q299" s="266"/>
      <c r="R299" s="266"/>
      <c r="S299" s="266"/>
      <c r="T299" s="267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68" t="s">
        <v>150</v>
      </c>
      <c r="AU299" s="268" t="s">
        <v>157</v>
      </c>
      <c r="AV299" s="15" t="s">
        <v>157</v>
      </c>
      <c r="AW299" s="15" t="s">
        <v>36</v>
      </c>
      <c r="AX299" s="15" t="s">
        <v>81</v>
      </c>
      <c r="AY299" s="268" t="s">
        <v>139</v>
      </c>
    </row>
    <row r="300" s="13" customFormat="1">
      <c r="A300" s="13"/>
      <c r="B300" s="237"/>
      <c r="C300" s="238"/>
      <c r="D300" s="232" t="s">
        <v>150</v>
      </c>
      <c r="E300" s="239" t="s">
        <v>1</v>
      </c>
      <c r="F300" s="240" t="s">
        <v>415</v>
      </c>
      <c r="G300" s="238"/>
      <c r="H300" s="239" t="s">
        <v>1</v>
      </c>
      <c r="I300" s="241"/>
      <c r="J300" s="238"/>
      <c r="K300" s="238"/>
      <c r="L300" s="242"/>
      <c r="M300" s="243"/>
      <c r="N300" s="244"/>
      <c r="O300" s="244"/>
      <c r="P300" s="244"/>
      <c r="Q300" s="244"/>
      <c r="R300" s="244"/>
      <c r="S300" s="244"/>
      <c r="T300" s="245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6" t="s">
        <v>150</v>
      </c>
      <c r="AU300" s="246" t="s">
        <v>157</v>
      </c>
      <c r="AV300" s="13" t="s">
        <v>89</v>
      </c>
      <c r="AW300" s="13" t="s">
        <v>36</v>
      </c>
      <c r="AX300" s="13" t="s">
        <v>81</v>
      </c>
      <c r="AY300" s="246" t="s">
        <v>139</v>
      </c>
    </row>
    <row r="301" s="14" customFormat="1">
      <c r="A301" s="14"/>
      <c r="B301" s="247"/>
      <c r="C301" s="248"/>
      <c r="D301" s="232" t="s">
        <v>150</v>
      </c>
      <c r="E301" s="249" t="s">
        <v>1</v>
      </c>
      <c r="F301" s="250" t="s">
        <v>844</v>
      </c>
      <c r="G301" s="248"/>
      <c r="H301" s="251">
        <v>201.072</v>
      </c>
      <c r="I301" s="252"/>
      <c r="J301" s="248"/>
      <c r="K301" s="248"/>
      <c r="L301" s="253"/>
      <c r="M301" s="254"/>
      <c r="N301" s="255"/>
      <c r="O301" s="255"/>
      <c r="P301" s="255"/>
      <c r="Q301" s="255"/>
      <c r="R301" s="255"/>
      <c r="S301" s="255"/>
      <c r="T301" s="25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7" t="s">
        <v>150</v>
      </c>
      <c r="AU301" s="257" t="s">
        <v>157</v>
      </c>
      <c r="AV301" s="14" t="s">
        <v>91</v>
      </c>
      <c r="AW301" s="14" t="s">
        <v>36</v>
      </c>
      <c r="AX301" s="14" t="s">
        <v>81</v>
      </c>
      <c r="AY301" s="257" t="s">
        <v>139</v>
      </c>
    </row>
    <row r="302" s="15" customFormat="1">
      <c r="A302" s="15"/>
      <c r="B302" s="258"/>
      <c r="C302" s="259"/>
      <c r="D302" s="232" t="s">
        <v>150</v>
      </c>
      <c r="E302" s="260" t="s">
        <v>1</v>
      </c>
      <c r="F302" s="261" t="s">
        <v>156</v>
      </c>
      <c r="G302" s="259"/>
      <c r="H302" s="262">
        <v>201.072</v>
      </c>
      <c r="I302" s="263"/>
      <c r="J302" s="259"/>
      <c r="K302" s="259"/>
      <c r="L302" s="264"/>
      <c r="M302" s="265"/>
      <c r="N302" s="266"/>
      <c r="O302" s="266"/>
      <c r="P302" s="266"/>
      <c r="Q302" s="266"/>
      <c r="R302" s="266"/>
      <c r="S302" s="266"/>
      <c r="T302" s="267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68" t="s">
        <v>150</v>
      </c>
      <c r="AU302" s="268" t="s">
        <v>157</v>
      </c>
      <c r="AV302" s="15" t="s">
        <v>157</v>
      </c>
      <c r="AW302" s="15" t="s">
        <v>36</v>
      </c>
      <c r="AX302" s="15" t="s">
        <v>81</v>
      </c>
      <c r="AY302" s="268" t="s">
        <v>139</v>
      </c>
    </row>
    <row r="303" s="13" customFormat="1">
      <c r="A303" s="13"/>
      <c r="B303" s="237"/>
      <c r="C303" s="238"/>
      <c r="D303" s="232" t="s">
        <v>150</v>
      </c>
      <c r="E303" s="239" t="s">
        <v>1</v>
      </c>
      <c r="F303" s="240" t="s">
        <v>420</v>
      </c>
      <c r="G303" s="238"/>
      <c r="H303" s="239" t="s">
        <v>1</v>
      </c>
      <c r="I303" s="241"/>
      <c r="J303" s="238"/>
      <c r="K303" s="238"/>
      <c r="L303" s="242"/>
      <c r="M303" s="243"/>
      <c r="N303" s="244"/>
      <c r="O303" s="244"/>
      <c r="P303" s="244"/>
      <c r="Q303" s="244"/>
      <c r="R303" s="244"/>
      <c r="S303" s="244"/>
      <c r="T303" s="24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6" t="s">
        <v>150</v>
      </c>
      <c r="AU303" s="246" t="s">
        <v>157</v>
      </c>
      <c r="AV303" s="13" t="s">
        <v>89</v>
      </c>
      <c r="AW303" s="13" t="s">
        <v>36</v>
      </c>
      <c r="AX303" s="13" t="s">
        <v>81</v>
      </c>
      <c r="AY303" s="246" t="s">
        <v>139</v>
      </c>
    </row>
    <row r="304" s="14" customFormat="1">
      <c r="A304" s="14"/>
      <c r="B304" s="247"/>
      <c r="C304" s="248"/>
      <c r="D304" s="232" t="s">
        <v>150</v>
      </c>
      <c r="E304" s="249" t="s">
        <v>1</v>
      </c>
      <c r="F304" s="250" t="s">
        <v>845</v>
      </c>
      <c r="G304" s="248"/>
      <c r="H304" s="251">
        <v>301.608</v>
      </c>
      <c r="I304" s="252"/>
      <c r="J304" s="248"/>
      <c r="K304" s="248"/>
      <c r="L304" s="253"/>
      <c r="M304" s="254"/>
      <c r="N304" s="255"/>
      <c r="O304" s="255"/>
      <c r="P304" s="255"/>
      <c r="Q304" s="255"/>
      <c r="R304" s="255"/>
      <c r="S304" s="255"/>
      <c r="T304" s="256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7" t="s">
        <v>150</v>
      </c>
      <c r="AU304" s="257" t="s">
        <v>157</v>
      </c>
      <c r="AV304" s="14" t="s">
        <v>91</v>
      </c>
      <c r="AW304" s="14" t="s">
        <v>36</v>
      </c>
      <c r="AX304" s="14" t="s">
        <v>81</v>
      </c>
      <c r="AY304" s="257" t="s">
        <v>139</v>
      </c>
    </row>
    <row r="305" s="15" customFormat="1">
      <c r="A305" s="15"/>
      <c r="B305" s="258"/>
      <c r="C305" s="259"/>
      <c r="D305" s="232" t="s">
        <v>150</v>
      </c>
      <c r="E305" s="260" t="s">
        <v>1</v>
      </c>
      <c r="F305" s="261" t="s">
        <v>156</v>
      </c>
      <c r="G305" s="259"/>
      <c r="H305" s="262">
        <v>301.608</v>
      </c>
      <c r="I305" s="263"/>
      <c r="J305" s="259"/>
      <c r="K305" s="259"/>
      <c r="L305" s="264"/>
      <c r="M305" s="265"/>
      <c r="N305" s="266"/>
      <c r="O305" s="266"/>
      <c r="P305" s="266"/>
      <c r="Q305" s="266"/>
      <c r="R305" s="266"/>
      <c r="S305" s="266"/>
      <c r="T305" s="267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68" t="s">
        <v>150</v>
      </c>
      <c r="AU305" s="268" t="s">
        <v>157</v>
      </c>
      <c r="AV305" s="15" t="s">
        <v>157</v>
      </c>
      <c r="AW305" s="15" t="s">
        <v>36</v>
      </c>
      <c r="AX305" s="15" t="s">
        <v>81</v>
      </c>
      <c r="AY305" s="268" t="s">
        <v>139</v>
      </c>
    </row>
    <row r="306" s="13" customFormat="1">
      <c r="A306" s="13"/>
      <c r="B306" s="237"/>
      <c r="C306" s="238"/>
      <c r="D306" s="232" t="s">
        <v>150</v>
      </c>
      <c r="E306" s="239" t="s">
        <v>1</v>
      </c>
      <c r="F306" s="240" t="s">
        <v>425</v>
      </c>
      <c r="G306" s="238"/>
      <c r="H306" s="239" t="s">
        <v>1</v>
      </c>
      <c r="I306" s="241"/>
      <c r="J306" s="238"/>
      <c r="K306" s="238"/>
      <c r="L306" s="242"/>
      <c r="M306" s="243"/>
      <c r="N306" s="244"/>
      <c r="O306" s="244"/>
      <c r="P306" s="244"/>
      <c r="Q306" s="244"/>
      <c r="R306" s="244"/>
      <c r="S306" s="244"/>
      <c r="T306" s="245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6" t="s">
        <v>150</v>
      </c>
      <c r="AU306" s="246" t="s">
        <v>157</v>
      </c>
      <c r="AV306" s="13" t="s">
        <v>89</v>
      </c>
      <c r="AW306" s="13" t="s">
        <v>36</v>
      </c>
      <c r="AX306" s="13" t="s">
        <v>81</v>
      </c>
      <c r="AY306" s="246" t="s">
        <v>139</v>
      </c>
    </row>
    <row r="307" s="14" customFormat="1">
      <c r="A307" s="14"/>
      <c r="B307" s="247"/>
      <c r="C307" s="248"/>
      <c r="D307" s="232" t="s">
        <v>150</v>
      </c>
      <c r="E307" s="249" t="s">
        <v>1</v>
      </c>
      <c r="F307" s="250" t="s">
        <v>845</v>
      </c>
      <c r="G307" s="248"/>
      <c r="H307" s="251">
        <v>301.608</v>
      </c>
      <c r="I307" s="252"/>
      <c r="J307" s="248"/>
      <c r="K307" s="248"/>
      <c r="L307" s="253"/>
      <c r="M307" s="254"/>
      <c r="N307" s="255"/>
      <c r="O307" s="255"/>
      <c r="P307" s="255"/>
      <c r="Q307" s="255"/>
      <c r="R307" s="255"/>
      <c r="S307" s="255"/>
      <c r="T307" s="256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7" t="s">
        <v>150</v>
      </c>
      <c r="AU307" s="257" t="s">
        <v>157</v>
      </c>
      <c r="AV307" s="14" t="s">
        <v>91</v>
      </c>
      <c r="AW307" s="14" t="s">
        <v>36</v>
      </c>
      <c r="AX307" s="14" t="s">
        <v>81</v>
      </c>
      <c r="AY307" s="257" t="s">
        <v>139</v>
      </c>
    </row>
    <row r="308" s="15" customFormat="1">
      <c r="A308" s="15"/>
      <c r="B308" s="258"/>
      <c r="C308" s="259"/>
      <c r="D308" s="232" t="s">
        <v>150</v>
      </c>
      <c r="E308" s="260" t="s">
        <v>1</v>
      </c>
      <c r="F308" s="261" t="s">
        <v>156</v>
      </c>
      <c r="G308" s="259"/>
      <c r="H308" s="262">
        <v>301.608</v>
      </c>
      <c r="I308" s="263"/>
      <c r="J308" s="259"/>
      <c r="K308" s="259"/>
      <c r="L308" s="264"/>
      <c r="M308" s="265"/>
      <c r="N308" s="266"/>
      <c r="O308" s="266"/>
      <c r="P308" s="266"/>
      <c r="Q308" s="266"/>
      <c r="R308" s="266"/>
      <c r="S308" s="266"/>
      <c r="T308" s="267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8" t="s">
        <v>150</v>
      </c>
      <c r="AU308" s="268" t="s">
        <v>157</v>
      </c>
      <c r="AV308" s="15" t="s">
        <v>157</v>
      </c>
      <c r="AW308" s="15" t="s">
        <v>36</v>
      </c>
      <c r="AX308" s="15" t="s">
        <v>81</v>
      </c>
      <c r="AY308" s="268" t="s">
        <v>139</v>
      </c>
    </row>
    <row r="309" s="16" customFormat="1">
      <c r="A309" s="16"/>
      <c r="B309" s="269"/>
      <c r="C309" s="270"/>
      <c r="D309" s="232" t="s">
        <v>150</v>
      </c>
      <c r="E309" s="271" t="s">
        <v>1</v>
      </c>
      <c r="F309" s="272" t="s">
        <v>172</v>
      </c>
      <c r="G309" s="270"/>
      <c r="H309" s="273">
        <v>1633.71</v>
      </c>
      <c r="I309" s="274"/>
      <c r="J309" s="270"/>
      <c r="K309" s="270"/>
      <c r="L309" s="275"/>
      <c r="M309" s="276"/>
      <c r="N309" s="277"/>
      <c r="O309" s="277"/>
      <c r="P309" s="277"/>
      <c r="Q309" s="277"/>
      <c r="R309" s="277"/>
      <c r="S309" s="277"/>
      <c r="T309" s="278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T309" s="279" t="s">
        <v>150</v>
      </c>
      <c r="AU309" s="279" t="s">
        <v>157</v>
      </c>
      <c r="AV309" s="16" t="s">
        <v>146</v>
      </c>
      <c r="AW309" s="16" t="s">
        <v>36</v>
      </c>
      <c r="AX309" s="16" t="s">
        <v>89</v>
      </c>
      <c r="AY309" s="279" t="s">
        <v>139</v>
      </c>
    </row>
    <row r="310" s="2" customFormat="1" ht="24.15" customHeight="1">
      <c r="A310" s="39"/>
      <c r="B310" s="40"/>
      <c r="C310" s="219" t="s">
        <v>376</v>
      </c>
      <c r="D310" s="219" t="s">
        <v>141</v>
      </c>
      <c r="E310" s="220" t="s">
        <v>846</v>
      </c>
      <c r="F310" s="221" t="s">
        <v>847</v>
      </c>
      <c r="G310" s="222" t="s">
        <v>196</v>
      </c>
      <c r="H310" s="223">
        <v>179.02099999999999</v>
      </c>
      <c r="I310" s="224"/>
      <c r="J310" s="225">
        <f>ROUND(I310*H310,2)</f>
        <v>0</v>
      </c>
      <c r="K310" s="221" t="s">
        <v>145</v>
      </c>
      <c r="L310" s="45"/>
      <c r="M310" s="226" t="s">
        <v>1</v>
      </c>
      <c r="N310" s="227" t="s">
        <v>46</v>
      </c>
      <c r="O310" s="92"/>
      <c r="P310" s="228">
        <f>O310*H310</f>
        <v>0</v>
      </c>
      <c r="Q310" s="228">
        <v>2.0000000000000002E-05</v>
      </c>
      <c r="R310" s="228">
        <f>Q310*H310</f>
        <v>0.00358042</v>
      </c>
      <c r="S310" s="228">
        <v>0.184</v>
      </c>
      <c r="T310" s="229">
        <f>S310*H310</f>
        <v>32.939864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0" t="s">
        <v>89</v>
      </c>
      <c r="AT310" s="230" t="s">
        <v>141</v>
      </c>
      <c r="AU310" s="230" t="s">
        <v>157</v>
      </c>
      <c r="AY310" s="18" t="s">
        <v>139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8" t="s">
        <v>89</v>
      </c>
      <c r="BK310" s="231">
        <f>ROUND(I310*H310,2)</f>
        <v>0</v>
      </c>
      <c r="BL310" s="18" t="s">
        <v>89</v>
      </c>
      <c r="BM310" s="230" t="s">
        <v>848</v>
      </c>
    </row>
    <row r="311" s="13" customFormat="1">
      <c r="A311" s="13"/>
      <c r="B311" s="237"/>
      <c r="C311" s="238"/>
      <c r="D311" s="232" t="s">
        <v>150</v>
      </c>
      <c r="E311" s="239" t="s">
        <v>1</v>
      </c>
      <c r="F311" s="240" t="s">
        <v>849</v>
      </c>
      <c r="G311" s="238"/>
      <c r="H311" s="239" t="s">
        <v>1</v>
      </c>
      <c r="I311" s="241"/>
      <c r="J311" s="238"/>
      <c r="K311" s="238"/>
      <c r="L311" s="242"/>
      <c r="M311" s="243"/>
      <c r="N311" s="244"/>
      <c r="O311" s="244"/>
      <c r="P311" s="244"/>
      <c r="Q311" s="244"/>
      <c r="R311" s="244"/>
      <c r="S311" s="244"/>
      <c r="T311" s="245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6" t="s">
        <v>150</v>
      </c>
      <c r="AU311" s="246" t="s">
        <v>157</v>
      </c>
      <c r="AV311" s="13" t="s">
        <v>89</v>
      </c>
      <c r="AW311" s="13" t="s">
        <v>36</v>
      </c>
      <c r="AX311" s="13" t="s">
        <v>81</v>
      </c>
      <c r="AY311" s="246" t="s">
        <v>139</v>
      </c>
    </row>
    <row r="312" s="13" customFormat="1">
      <c r="A312" s="13"/>
      <c r="B312" s="237"/>
      <c r="C312" s="238"/>
      <c r="D312" s="232" t="s">
        <v>150</v>
      </c>
      <c r="E312" s="239" t="s">
        <v>1</v>
      </c>
      <c r="F312" s="240" t="s">
        <v>414</v>
      </c>
      <c r="G312" s="238"/>
      <c r="H312" s="239" t="s">
        <v>1</v>
      </c>
      <c r="I312" s="241"/>
      <c r="J312" s="238"/>
      <c r="K312" s="238"/>
      <c r="L312" s="242"/>
      <c r="M312" s="243"/>
      <c r="N312" s="244"/>
      <c r="O312" s="244"/>
      <c r="P312" s="244"/>
      <c r="Q312" s="244"/>
      <c r="R312" s="244"/>
      <c r="S312" s="244"/>
      <c r="T312" s="24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6" t="s">
        <v>150</v>
      </c>
      <c r="AU312" s="246" t="s">
        <v>157</v>
      </c>
      <c r="AV312" s="13" t="s">
        <v>89</v>
      </c>
      <c r="AW312" s="13" t="s">
        <v>36</v>
      </c>
      <c r="AX312" s="13" t="s">
        <v>81</v>
      </c>
      <c r="AY312" s="246" t="s">
        <v>139</v>
      </c>
    </row>
    <row r="313" s="14" customFormat="1">
      <c r="A313" s="14"/>
      <c r="B313" s="247"/>
      <c r="C313" s="248"/>
      <c r="D313" s="232" t="s">
        <v>150</v>
      </c>
      <c r="E313" s="249" t="s">
        <v>1</v>
      </c>
      <c r="F313" s="250" t="s">
        <v>850</v>
      </c>
      <c r="G313" s="248"/>
      <c r="H313" s="251">
        <v>1074</v>
      </c>
      <c r="I313" s="252"/>
      <c r="J313" s="248"/>
      <c r="K313" s="248"/>
      <c r="L313" s="253"/>
      <c r="M313" s="254"/>
      <c r="N313" s="255"/>
      <c r="O313" s="255"/>
      <c r="P313" s="255"/>
      <c r="Q313" s="255"/>
      <c r="R313" s="255"/>
      <c r="S313" s="255"/>
      <c r="T313" s="25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7" t="s">
        <v>150</v>
      </c>
      <c r="AU313" s="257" t="s">
        <v>157</v>
      </c>
      <c r="AV313" s="14" t="s">
        <v>91</v>
      </c>
      <c r="AW313" s="14" t="s">
        <v>36</v>
      </c>
      <c r="AX313" s="14" t="s">
        <v>81</v>
      </c>
      <c r="AY313" s="257" t="s">
        <v>139</v>
      </c>
    </row>
    <row r="314" s="15" customFormat="1">
      <c r="A314" s="15"/>
      <c r="B314" s="258"/>
      <c r="C314" s="259"/>
      <c r="D314" s="232" t="s">
        <v>150</v>
      </c>
      <c r="E314" s="260" t="s">
        <v>1</v>
      </c>
      <c r="F314" s="261" t="s">
        <v>156</v>
      </c>
      <c r="G314" s="259"/>
      <c r="H314" s="262">
        <v>1074</v>
      </c>
      <c r="I314" s="263"/>
      <c r="J314" s="259"/>
      <c r="K314" s="259"/>
      <c r="L314" s="264"/>
      <c r="M314" s="265"/>
      <c r="N314" s="266"/>
      <c r="O314" s="266"/>
      <c r="P314" s="266"/>
      <c r="Q314" s="266"/>
      <c r="R314" s="266"/>
      <c r="S314" s="266"/>
      <c r="T314" s="267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68" t="s">
        <v>150</v>
      </c>
      <c r="AU314" s="268" t="s">
        <v>157</v>
      </c>
      <c r="AV314" s="15" t="s">
        <v>157</v>
      </c>
      <c r="AW314" s="15" t="s">
        <v>36</v>
      </c>
      <c r="AX314" s="15" t="s">
        <v>81</v>
      </c>
      <c r="AY314" s="268" t="s">
        <v>139</v>
      </c>
    </row>
    <row r="315" s="13" customFormat="1">
      <c r="A315" s="13"/>
      <c r="B315" s="237"/>
      <c r="C315" s="238"/>
      <c r="D315" s="232" t="s">
        <v>150</v>
      </c>
      <c r="E315" s="239" t="s">
        <v>1</v>
      </c>
      <c r="F315" s="240" t="s">
        <v>851</v>
      </c>
      <c r="G315" s="238"/>
      <c r="H315" s="239" t="s">
        <v>1</v>
      </c>
      <c r="I315" s="241"/>
      <c r="J315" s="238"/>
      <c r="K315" s="238"/>
      <c r="L315" s="242"/>
      <c r="M315" s="243"/>
      <c r="N315" s="244"/>
      <c r="O315" s="244"/>
      <c r="P315" s="244"/>
      <c r="Q315" s="244"/>
      <c r="R315" s="244"/>
      <c r="S315" s="244"/>
      <c r="T315" s="24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6" t="s">
        <v>150</v>
      </c>
      <c r="AU315" s="246" t="s">
        <v>157</v>
      </c>
      <c r="AV315" s="13" t="s">
        <v>89</v>
      </c>
      <c r="AW315" s="13" t="s">
        <v>36</v>
      </c>
      <c r="AX315" s="13" t="s">
        <v>81</v>
      </c>
      <c r="AY315" s="246" t="s">
        <v>139</v>
      </c>
    </row>
    <row r="316" s="14" customFormat="1">
      <c r="A316" s="14"/>
      <c r="B316" s="247"/>
      <c r="C316" s="248"/>
      <c r="D316" s="232" t="s">
        <v>150</v>
      </c>
      <c r="E316" s="249" t="s">
        <v>1</v>
      </c>
      <c r="F316" s="250" t="s">
        <v>852</v>
      </c>
      <c r="G316" s="248"/>
      <c r="H316" s="251">
        <v>-251.97499999999999</v>
      </c>
      <c r="I316" s="252"/>
      <c r="J316" s="248"/>
      <c r="K316" s="248"/>
      <c r="L316" s="253"/>
      <c r="M316" s="254"/>
      <c r="N316" s="255"/>
      <c r="O316" s="255"/>
      <c r="P316" s="255"/>
      <c r="Q316" s="255"/>
      <c r="R316" s="255"/>
      <c r="S316" s="255"/>
      <c r="T316" s="25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7" t="s">
        <v>150</v>
      </c>
      <c r="AU316" s="257" t="s">
        <v>157</v>
      </c>
      <c r="AV316" s="14" t="s">
        <v>91</v>
      </c>
      <c r="AW316" s="14" t="s">
        <v>36</v>
      </c>
      <c r="AX316" s="14" t="s">
        <v>81</v>
      </c>
      <c r="AY316" s="257" t="s">
        <v>139</v>
      </c>
    </row>
    <row r="317" s="14" customFormat="1">
      <c r="A317" s="14"/>
      <c r="B317" s="247"/>
      <c r="C317" s="248"/>
      <c r="D317" s="232" t="s">
        <v>150</v>
      </c>
      <c r="E317" s="249" t="s">
        <v>1</v>
      </c>
      <c r="F317" s="250" t="s">
        <v>853</v>
      </c>
      <c r="G317" s="248"/>
      <c r="H317" s="251">
        <v>-578.08199999999999</v>
      </c>
      <c r="I317" s="252"/>
      <c r="J317" s="248"/>
      <c r="K317" s="248"/>
      <c r="L317" s="253"/>
      <c r="M317" s="254"/>
      <c r="N317" s="255"/>
      <c r="O317" s="255"/>
      <c r="P317" s="255"/>
      <c r="Q317" s="255"/>
      <c r="R317" s="255"/>
      <c r="S317" s="255"/>
      <c r="T317" s="25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7" t="s">
        <v>150</v>
      </c>
      <c r="AU317" s="257" t="s">
        <v>157</v>
      </c>
      <c r="AV317" s="14" t="s">
        <v>91</v>
      </c>
      <c r="AW317" s="14" t="s">
        <v>36</v>
      </c>
      <c r="AX317" s="14" t="s">
        <v>81</v>
      </c>
      <c r="AY317" s="257" t="s">
        <v>139</v>
      </c>
    </row>
    <row r="318" s="14" customFormat="1">
      <c r="A318" s="14"/>
      <c r="B318" s="247"/>
      <c r="C318" s="248"/>
      <c r="D318" s="232" t="s">
        <v>150</v>
      </c>
      <c r="E318" s="249" t="s">
        <v>1</v>
      </c>
      <c r="F318" s="250" t="s">
        <v>854</v>
      </c>
      <c r="G318" s="248"/>
      <c r="H318" s="251">
        <v>-64.921999999999997</v>
      </c>
      <c r="I318" s="252"/>
      <c r="J318" s="248"/>
      <c r="K318" s="248"/>
      <c r="L318" s="253"/>
      <c r="M318" s="254"/>
      <c r="N318" s="255"/>
      <c r="O318" s="255"/>
      <c r="P318" s="255"/>
      <c r="Q318" s="255"/>
      <c r="R318" s="255"/>
      <c r="S318" s="255"/>
      <c r="T318" s="256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7" t="s">
        <v>150</v>
      </c>
      <c r="AU318" s="257" t="s">
        <v>157</v>
      </c>
      <c r="AV318" s="14" t="s">
        <v>91</v>
      </c>
      <c r="AW318" s="14" t="s">
        <v>36</v>
      </c>
      <c r="AX318" s="14" t="s">
        <v>81</v>
      </c>
      <c r="AY318" s="257" t="s">
        <v>139</v>
      </c>
    </row>
    <row r="319" s="15" customFormat="1">
      <c r="A319" s="15"/>
      <c r="B319" s="258"/>
      <c r="C319" s="259"/>
      <c r="D319" s="232" t="s">
        <v>150</v>
      </c>
      <c r="E319" s="260" t="s">
        <v>1</v>
      </c>
      <c r="F319" s="261" t="s">
        <v>156</v>
      </c>
      <c r="G319" s="259"/>
      <c r="H319" s="262">
        <v>-894.97900000000004</v>
      </c>
      <c r="I319" s="263"/>
      <c r="J319" s="259"/>
      <c r="K319" s="259"/>
      <c r="L319" s="264"/>
      <c r="M319" s="265"/>
      <c r="N319" s="266"/>
      <c r="O319" s="266"/>
      <c r="P319" s="266"/>
      <c r="Q319" s="266"/>
      <c r="R319" s="266"/>
      <c r="S319" s="266"/>
      <c r="T319" s="267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68" t="s">
        <v>150</v>
      </c>
      <c r="AU319" s="268" t="s">
        <v>157</v>
      </c>
      <c r="AV319" s="15" t="s">
        <v>157</v>
      </c>
      <c r="AW319" s="15" t="s">
        <v>36</v>
      </c>
      <c r="AX319" s="15" t="s">
        <v>81</v>
      </c>
      <c r="AY319" s="268" t="s">
        <v>139</v>
      </c>
    </row>
    <row r="320" s="16" customFormat="1">
      <c r="A320" s="16"/>
      <c r="B320" s="269"/>
      <c r="C320" s="270"/>
      <c r="D320" s="232" t="s">
        <v>150</v>
      </c>
      <c r="E320" s="271" t="s">
        <v>1</v>
      </c>
      <c r="F320" s="272" t="s">
        <v>172</v>
      </c>
      <c r="G320" s="270"/>
      <c r="H320" s="273">
        <v>179.02099999999999</v>
      </c>
      <c r="I320" s="274"/>
      <c r="J320" s="270"/>
      <c r="K320" s="270"/>
      <c r="L320" s="275"/>
      <c r="M320" s="276"/>
      <c r="N320" s="277"/>
      <c r="O320" s="277"/>
      <c r="P320" s="277"/>
      <c r="Q320" s="277"/>
      <c r="R320" s="277"/>
      <c r="S320" s="277"/>
      <c r="T320" s="278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T320" s="279" t="s">
        <v>150</v>
      </c>
      <c r="AU320" s="279" t="s">
        <v>157</v>
      </c>
      <c r="AV320" s="16" t="s">
        <v>146</v>
      </c>
      <c r="AW320" s="16" t="s">
        <v>36</v>
      </c>
      <c r="AX320" s="16" t="s">
        <v>89</v>
      </c>
      <c r="AY320" s="279" t="s">
        <v>139</v>
      </c>
    </row>
    <row r="321" s="2" customFormat="1" ht="21.75" customHeight="1">
      <c r="A321" s="39"/>
      <c r="B321" s="40"/>
      <c r="C321" s="219" t="s">
        <v>381</v>
      </c>
      <c r="D321" s="219" t="s">
        <v>141</v>
      </c>
      <c r="E321" s="220" t="s">
        <v>377</v>
      </c>
      <c r="F321" s="221" t="s">
        <v>378</v>
      </c>
      <c r="G321" s="222" t="s">
        <v>291</v>
      </c>
      <c r="H321" s="223">
        <v>392.35599999999999</v>
      </c>
      <c r="I321" s="224"/>
      <c r="J321" s="225">
        <f>ROUND(I321*H321,2)</f>
        <v>0</v>
      </c>
      <c r="K321" s="221" t="s">
        <v>145</v>
      </c>
      <c r="L321" s="45"/>
      <c r="M321" s="226" t="s">
        <v>1</v>
      </c>
      <c r="N321" s="227" t="s">
        <v>46</v>
      </c>
      <c r="O321" s="92"/>
      <c r="P321" s="228">
        <f>O321*H321</f>
        <v>0</v>
      </c>
      <c r="Q321" s="228">
        <v>0</v>
      </c>
      <c r="R321" s="228">
        <f>Q321*H321</f>
        <v>0</v>
      </c>
      <c r="S321" s="228">
        <v>0</v>
      </c>
      <c r="T321" s="229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30" t="s">
        <v>146</v>
      </c>
      <c r="AT321" s="230" t="s">
        <v>141</v>
      </c>
      <c r="AU321" s="230" t="s">
        <v>157</v>
      </c>
      <c r="AY321" s="18" t="s">
        <v>139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8" t="s">
        <v>89</v>
      </c>
      <c r="BK321" s="231">
        <f>ROUND(I321*H321,2)</f>
        <v>0</v>
      </c>
      <c r="BL321" s="18" t="s">
        <v>146</v>
      </c>
      <c r="BM321" s="230" t="s">
        <v>855</v>
      </c>
    </row>
    <row r="322" s="14" customFormat="1">
      <c r="A322" s="14"/>
      <c r="B322" s="247"/>
      <c r="C322" s="248"/>
      <c r="D322" s="232" t="s">
        <v>150</v>
      </c>
      <c r="E322" s="249" t="s">
        <v>1</v>
      </c>
      <c r="F322" s="250" t="s">
        <v>856</v>
      </c>
      <c r="G322" s="248"/>
      <c r="H322" s="251">
        <v>392.35599999999999</v>
      </c>
      <c r="I322" s="252"/>
      <c r="J322" s="248"/>
      <c r="K322" s="248"/>
      <c r="L322" s="253"/>
      <c r="M322" s="254"/>
      <c r="N322" s="255"/>
      <c r="O322" s="255"/>
      <c r="P322" s="255"/>
      <c r="Q322" s="255"/>
      <c r="R322" s="255"/>
      <c r="S322" s="255"/>
      <c r="T322" s="25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7" t="s">
        <v>150</v>
      </c>
      <c r="AU322" s="257" t="s">
        <v>157</v>
      </c>
      <c r="AV322" s="14" t="s">
        <v>91</v>
      </c>
      <c r="AW322" s="14" t="s">
        <v>36</v>
      </c>
      <c r="AX322" s="14" t="s">
        <v>81</v>
      </c>
      <c r="AY322" s="257" t="s">
        <v>139</v>
      </c>
    </row>
    <row r="323" s="16" customFormat="1">
      <c r="A323" s="16"/>
      <c r="B323" s="269"/>
      <c r="C323" s="270"/>
      <c r="D323" s="232" t="s">
        <v>150</v>
      </c>
      <c r="E323" s="271" t="s">
        <v>1</v>
      </c>
      <c r="F323" s="272" t="s">
        <v>172</v>
      </c>
      <c r="G323" s="270"/>
      <c r="H323" s="273">
        <v>392.35599999999999</v>
      </c>
      <c r="I323" s="274"/>
      <c r="J323" s="270"/>
      <c r="K323" s="270"/>
      <c r="L323" s="275"/>
      <c r="M323" s="276"/>
      <c r="N323" s="277"/>
      <c r="O323" s="277"/>
      <c r="P323" s="277"/>
      <c r="Q323" s="277"/>
      <c r="R323" s="277"/>
      <c r="S323" s="277"/>
      <c r="T323" s="278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T323" s="279" t="s">
        <v>150</v>
      </c>
      <c r="AU323" s="279" t="s">
        <v>157</v>
      </c>
      <c r="AV323" s="16" t="s">
        <v>146</v>
      </c>
      <c r="AW323" s="16" t="s">
        <v>36</v>
      </c>
      <c r="AX323" s="16" t="s">
        <v>89</v>
      </c>
      <c r="AY323" s="279" t="s">
        <v>139</v>
      </c>
    </row>
    <row r="324" s="2" customFormat="1" ht="16.5" customHeight="1">
      <c r="A324" s="39"/>
      <c r="B324" s="40"/>
      <c r="C324" s="219" t="s">
        <v>387</v>
      </c>
      <c r="D324" s="219" t="s">
        <v>141</v>
      </c>
      <c r="E324" s="220" t="s">
        <v>430</v>
      </c>
      <c r="F324" s="221" t="s">
        <v>383</v>
      </c>
      <c r="G324" s="222" t="s">
        <v>291</v>
      </c>
      <c r="H324" s="223">
        <v>2354.136</v>
      </c>
      <c r="I324" s="224"/>
      <c r="J324" s="225">
        <f>ROUND(I324*H324,2)</f>
        <v>0</v>
      </c>
      <c r="K324" s="221" t="s">
        <v>145</v>
      </c>
      <c r="L324" s="45"/>
      <c r="M324" s="226" t="s">
        <v>1</v>
      </c>
      <c r="N324" s="227" t="s">
        <v>46</v>
      </c>
      <c r="O324" s="92"/>
      <c r="P324" s="228">
        <f>O324*H324</f>
        <v>0</v>
      </c>
      <c r="Q324" s="228">
        <v>0</v>
      </c>
      <c r="R324" s="228">
        <f>Q324*H324</f>
        <v>0</v>
      </c>
      <c r="S324" s="228">
        <v>0</v>
      </c>
      <c r="T324" s="229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30" t="s">
        <v>146</v>
      </c>
      <c r="AT324" s="230" t="s">
        <v>141</v>
      </c>
      <c r="AU324" s="230" t="s">
        <v>157</v>
      </c>
      <c r="AY324" s="18" t="s">
        <v>139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8" t="s">
        <v>89</v>
      </c>
      <c r="BK324" s="231">
        <f>ROUND(I324*H324,2)</f>
        <v>0</v>
      </c>
      <c r="BL324" s="18" t="s">
        <v>146</v>
      </c>
      <c r="BM324" s="230" t="s">
        <v>857</v>
      </c>
    </row>
    <row r="325" s="13" customFormat="1">
      <c r="A325" s="13"/>
      <c r="B325" s="237"/>
      <c r="C325" s="238"/>
      <c r="D325" s="232" t="s">
        <v>150</v>
      </c>
      <c r="E325" s="239" t="s">
        <v>1</v>
      </c>
      <c r="F325" s="240" t="s">
        <v>432</v>
      </c>
      <c r="G325" s="238"/>
      <c r="H325" s="239" t="s">
        <v>1</v>
      </c>
      <c r="I325" s="241"/>
      <c r="J325" s="238"/>
      <c r="K325" s="238"/>
      <c r="L325" s="242"/>
      <c r="M325" s="243"/>
      <c r="N325" s="244"/>
      <c r="O325" s="244"/>
      <c r="P325" s="244"/>
      <c r="Q325" s="244"/>
      <c r="R325" s="244"/>
      <c r="S325" s="244"/>
      <c r="T325" s="245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6" t="s">
        <v>150</v>
      </c>
      <c r="AU325" s="246" t="s">
        <v>157</v>
      </c>
      <c r="AV325" s="13" t="s">
        <v>89</v>
      </c>
      <c r="AW325" s="13" t="s">
        <v>36</v>
      </c>
      <c r="AX325" s="13" t="s">
        <v>81</v>
      </c>
      <c r="AY325" s="246" t="s">
        <v>139</v>
      </c>
    </row>
    <row r="326" s="14" customFormat="1">
      <c r="A326" s="14"/>
      <c r="B326" s="247"/>
      <c r="C326" s="248"/>
      <c r="D326" s="232" t="s">
        <v>150</v>
      </c>
      <c r="E326" s="249" t="s">
        <v>1</v>
      </c>
      <c r="F326" s="250" t="s">
        <v>858</v>
      </c>
      <c r="G326" s="248"/>
      <c r="H326" s="251">
        <v>2354.136</v>
      </c>
      <c r="I326" s="252"/>
      <c r="J326" s="248"/>
      <c r="K326" s="248"/>
      <c r="L326" s="253"/>
      <c r="M326" s="254"/>
      <c r="N326" s="255"/>
      <c r="O326" s="255"/>
      <c r="P326" s="255"/>
      <c r="Q326" s="255"/>
      <c r="R326" s="255"/>
      <c r="S326" s="255"/>
      <c r="T326" s="256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7" t="s">
        <v>150</v>
      </c>
      <c r="AU326" s="257" t="s">
        <v>157</v>
      </c>
      <c r="AV326" s="14" t="s">
        <v>91</v>
      </c>
      <c r="AW326" s="14" t="s">
        <v>36</v>
      </c>
      <c r="AX326" s="14" t="s">
        <v>81</v>
      </c>
      <c r="AY326" s="257" t="s">
        <v>139</v>
      </c>
    </row>
    <row r="327" s="16" customFormat="1">
      <c r="A327" s="16"/>
      <c r="B327" s="269"/>
      <c r="C327" s="270"/>
      <c r="D327" s="232" t="s">
        <v>150</v>
      </c>
      <c r="E327" s="271" t="s">
        <v>1</v>
      </c>
      <c r="F327" s="272" t="s">
        <v>172</v>
      </c>
      <c r="G327" s="270"/>
      <c r="H327" s="273">
        <v>2354.136</v>
      </c>
      <c r="I327" s="274"/>
      <c r="J327" s="270"/>
      <c r="K327" s="270"/>
      <c r="L327" s="275"/>
      <c r="M327" s="276"/>
      <c r="N327" s="277"/>
      <c r="O327" s="277"/>
      <c r="P327" s="277"/>
      <c r="Q327" s="277"/>
      <c r="R327" s="277"/>
      <c r="S327" s="277"/>
      <c r="T327" s="278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T327" s="279" t="s">
        <v>150</v>
      </c>
      <c r="AU327" s="279" t="s">
        <v>157</v>
      </c>
      <c r="AV327" s="16" t="s">
        <v>146</v>
      </c>
      <c r="AW327" s="16" t="s">
        <v>36</v>
      </c>
      <c r="AX327" s="16" t="s">
        <v>89</v>
      </c>
      <c r="AY327" s="279" t="s">
        <v>139</v>
      </c>
    </row>
    <row r="328" s="2" customFormat="1" ht="44.25" customHeight="1">
      <c r="A328" s="39"/>
      <c r="B328" s="40"/>
      <c r="C328" s="219" t="s">
        <v>392</v>
      </c>
      <c r="D328" s="219" t="s">
        <v>141</v>
      </c>
      <c r="E328" s="220" t="s">
        <v>435</v>
      </c>
      <c r="F328" s="221" t="s">
        <v>436</v>
      </c>
      <c r="G328" s="222" t="s">
        <v>291</v>
      </c>
      <c r="H328" s="223">
        <v>392.35599999999999</v>
      </c>
      <c r="I328" s="224"/>
      <c r="J328" s="225">
        <f>ROUND(I328*H328,2)</f>
        <v>0</v>
      </c>
      <c r="K328" s="221" t="s">
        <v>145</v>
      </c>
      <c r="L328" s="45"/>
      <c r="M328" s="226" t="s">
        <v>1</v>
      </c>
      <c r="N328" s="227" t="s">
        <v>46</v>
      </c>
      <c r="O328" s="92"/>
      <c r="P328" s="228">
        <f>O328*H328</f>
        <v>0</v>
      </c>
      <c r="Q328" s="228">
        <v>0</v>
      </c>
      <c r="R328" s="228">
        <f>Q328*H328</f>
        <v>0</v>
      </c>
      <c r="S328" s="228">
        <v>0</v>
      </c>
      <c r="T328" s="229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30" t="s">
        <v>146</v>
      </c>
      <c r="AT328" s="230" t="s">
        <v>141</v>
      </c>
      <c r="AU328" s="230" t="s">
        <v>157</v>
      </c>
      <c r="AY328" s="18" t="s">
        <v>139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8" t="s">
        <v>89</v>
      </c>
      <c r="BK328" s="231">
        <f>ROUND(I328*H328,2)</f>
        <v>0</v>
      </c>
      <c r="BL328" s="18" t="s">
        <v>146</v>
      </c>
      <c r="BM328" s="230" t="s">
        <v>859</v>
      </c>
    </row>
    <row r="329" s="14" customFormat="1">
      <c r="A329" s="14"/>
      <c r="B329" s="247"/>
      <c r="C329" s="248"/>
      <c r="D329" s="232" t="s">
        <v>150</v>
      </c>
      <c r="E329" s="249" t="s">
        <v>1</v>
      </c>
      <c r="F329" s="250" t="s">
        <v>860</v>
      </c>
      <c r="G329" s="248"/>
      <c r="H329" s="251">
        <v>392.35599999999999</v>
      </c>
      <c r="I329" s="252"/>
      <c r="J329" s="248"/>
      <c r="K329" s="248"/>
      <c r="L329" s="253"/>
      <c r="M329" s="254"/>
      <c r="N329" s="255"/>
      <c r="O329" s="255"/>
      <c r="P329" s="255"/>
      <c r="Q329" s="255"/>
      <c r="R329" s="255"/>
      <c r="S329" s="255"/>
      <c r="T329" s="25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7" t="s">
        <v>150</v>
      </c>
      <c r="AU329" s="257" t="s">
        <v>157</v>
      </c>
      <c r="AV329" s="14" t="s">
        <v>91</v>
      </c>
      <c r="AW329" s="14" t="s">
        <v>36</v>
      </c>
      <c r="AX329" s="14" t="s">
        <v>81</v>
      </c>
      <c r="AY329" s="257" t="s">
        <v>139</v>
      </c>
    </row>
    <row r="330" s="16" customFormat="1">
      <c r="A330" s="16"/>
      <c r="B330" s="269"/>
      <c r="C330" s="270"/>
      <c r="D330" s="232" t="s">
        <v>150</v>
      </c>
      <c r="E330" s="271" t="s">
        <v>1</v>
      </c>
      <c r="F330" s="272" t="s">
        <v>172</v>
      </c>
      <c r="G330" s="270"/>
      <c r="H330" s="273">
        <v>392.35599999999999</v>
      </c>
      <c r="I330" s="274"/>
      <c r="J330" s="270"/>
      <c r="K330" s="270"/>
      <c r="L330" s="275"/>
      <c r="M330" s="276"/>
      <c r="N330" s="277"/>
      <c r="O330" s="277"/>
      <c r="P330" s="277"/>
      <c r="Q330" s="277"/>
      <c r="R330" s="277"/>
      <c r="S330" s="277"/>
      <c r="T330" s="278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T330" s="279" t="s">
        <v>150</v>
      </c>
      <c r="AU330" s="279" t="s">
        <v>157</v>
      </c>
      <c r="AV330" s="16" t="s">
        <v>146</v>
      </c>
      <c r="AW330" s="16" t="s">
        <v>36</v>
      </c>
      <c r="AX330" s="16" t="s">
        <v>89</v>
      </c>
      <c r="AY330" s="279" t="s">
        <v>139</v>
      </c>
    </row>
    <row r="331" s="12" customFormat="1" ht="22.8" customHeight="1">
      <c r="A331" s="12"/>
      <c r="B331" s="203"/>
      <c r="C331" s="204"/>
      <c r="D331" s="205" t="s">
        <v>80</v>
      </c>
      <c r="E331" s="217" t="s">
        <v>146</v>
      </c>
      <c r="F331" s="217" t="s">
        <v>469</v>
      </c>
      <c r="G331" s="204"/>
      <c r="H331" s="204"/>
      <c r="I331" s="207"/>
      <c r="J331" s="218">
        <f>BK331</f>
        <v>0</v>
      </c>
      <c r="K331" s="204"/>
      <c r="L331" s="209"/>
      <c r="M331" s="210"/>
      <c r="N331" s="211"/>
      <c r="O331" s="211"/>
      <c r="P331" s="212">
        <f>SUM(P332:P335)</f>
        <v>0</v>
      </c>
      <c r="Q331" s="211"/>
      <c r="R331" s="212">
        <f>SUM(R332:R335)</f>
        <v>0</v>
      </c>
      <c r="S331" s="211"/>
      <c r="T331" s="213">
        <f>SUM(T332:T335)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14" t="s">
        <v>89</v>
      </c>
      <c r="AT331" s="215" t="s">
        <v>80</v>
      </c>
      <c r="AU331" s="215" t="s">
        <v>89</v>
      </c>
      <c r="AY331" s="214" t="s">
        <v>139</v>
      </c>
      <c r="BK331" s="216">
        <f>SUM(BK332:BK335)</f>
        <v>0</v>
      </c>
    </row>
    <row r="332" s="2" customFormat="1" ht="16.5" customHeight="1">
      <c r="A332" s="39"/>
      <c r="B332" s="40"/>
      <c r="C332" s="219" t="s">
        <v>397</v>
      </c>
      <c r="D332" s="219" t="s">
        <v>141</v>
      </c>
      <c r="E332" s="220" t="s">
        <v>471</v>
      </c>
      <c r="F332" s="221" t="s">
        <v>472</v>
      </c>
      <c r="G332" s="222" t="s">
        <v>186</v>
      </c>
      <c r="H332" s="223">
        <v>27.646999999999998</v>
      </c>
      <c r="I332" s="224"/>
      <c r="J332" s="225">
        <f>ROUND(I332*H332,2)</f>
        <v>0</v>
      </c>
      <c r="K332" s="221" t="s">
        <v>145</v>
      </c>
      <c r="L332" s="45"/>
      <c r="M332" s="226" t="s">
        <v>1</v>
      </c>
      <c r="N332" s="227" t="s">
        <v>46</v>
      </c>
      <c r="O332" s="92"/>
      <c r="P332" s="228">
        <f>O332*H332</f>
        <v>0</v>
      </c>
      <c r="Q332" s="228">
        <v>0</v>
      </c>
      <c r="R332" s="228">
        <f>Q332*H332</f>
        <v>0</v>
      </c>
      <c r="S332" s="228">
        <v>0</v>
      </c>
      <c r="T332" s="229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30" t="s">
        <v>146</v>
      </c>
      <c r="AT332" s="230" t="s">
        <v>141</v>
      </c>
      <c r="AU332" s="230" t="s">
        <v>91</v>
      </c>
      <c r="AY332" s="18" t="s">
        <v>139</v>
      </c>
      <c r="BE332" s="231">
        <f>IF(N332="základní",J332,0)</f>
        <v>0</v>
      </c>
      <c r="BF332" s="231">
        <f>IF(N332="snížená",J332,0)</f>
        <v>0</v>
      </c>
      <c r="BG332" s="231">
        <f>IF(N332="zákl. přenesená",J332,0)</f>
        <v>0</v>
      </c>
      <c r="BH332" s="231">
        <f>IF(N332="sníž. přenesená",J332,0)</f>
        <v>0</v>
      </c>
      <c r="BI332" s="231">
        <f>IF(N332="nulová",J332,0)</f>
        <v>0</v>
      </c>
      <c r="BJ332" s="18" t="s">
        <v>89</v>
      </c>
      <c r="BK332" s="231">
        <f>ROUND(I332*H332,2)</f>
        <v>0</v>
      </c>
      <c r="BL332" s="18" t="s">
        <v>146</v>
      </c>
      <c r="BM332" s="230" t="s">
        <v>861</v>
      </c>
    </row>
    <row r="333" s="13" customFormat="1">
      <c r="A333" s="13"/>
      <c r="B333" s="237"/>
      <c r="C333" s="238"/>
      <c r="D333" s="232" t="s">
        <v>150</v>
      </c>
      <c r="E333" s="239" t="s">
        <v>1</v>
      </c>
      <c r="F333" s="240" t="s">
        <v>824</v>
      </c>
      <c r="G333" s="238"/>
      <c r="H333" s="239" t="s">
        <v>1</v>
      </c>
      <c r="I333" s="241"/>
      <c r="J333" s="238"/>
      <c r="K333" s="238"/>
      <c r="L333" s="242"/>
      <c r="M333" s="243"/>
      <c r="N333" s="244"/>
      <c r="O333" s="244"/>
      <c r="P333" s="244"/>
      <c r="Q333" s="244"/>
      <c r="R333" s="244"/>
      <c r="S333" s="244"/>
      <c r="T333" s="245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6" t="s">
        <v>150</v>
      </c>
      <c r="AU333" s="246" t="s">
        <v>91</v>
      </c>
      <c r="AV333" s="13" t="s">
        <v>89</v>
      </c>
      <c r="AW333" s="13" t="s">
        <v>36</v>
      </c>
      <c r="AX333" s="13" t="s">
        <v>81</v>
      </c>
      <c r="AY333" s="246" t="s">
        <v>139</v>
      </c>
    </row>
    <row r="334" s="14" customFormat="1">
      <c r="A334" s="14"/>
      <c r="B334" s="247"/>
      <c r="C334" s="248"/>
      <c r="D334" s="232" t="s">
        <v>150</v>
      </c>
      <c r="E334" s="249" t="s">
        <v>1</v>
      </c>
      <c r="F334" s="250" t="s">
        <v>862</v>
      </c>
      <c r="G334" s="248"/>
      <c r="H334" s="251">
        <v>27.646999999999998</v>
      </c>
      <c r="I334" s="252"/>
      <c r="J334" s="248"/>
      <c r="K334" s="248"/>
      <c r="L334" s="253"/>
      <c r="M334" s="254"/>
      <c r="N334" s="255"/>
      <c r="O334" s="255"/>
      <c r="P334" s="255"/>
      <c r="Q334" s="255"/>
      <c r="R334" s="255"/>
      <c r="S334" s="255"/>
      <c r="T334" s="256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7" t="s">
        <v>150</v>
      </c>
      <c r="AU334" s="257" t="s">
        <v>91</v>
      </c>
      <c r="AV334" s="14" t="s">
        <v>91</v>
      </c>
      <c r="AW334" s="14" t="s">
        <v>36</v>
      </c>
      <c r="AX334" s="14" t="s">
        <v>81</v>
      </c>
      <c r="AY334" s="257" t="s">
        <v>139</v>
      </c>
    </row>
    <row r="335" s="16" customFormat="1">
      <c r="A335" s="16"/>
      <c r="B335" s="269"/>
      <c r="C335" s="270"/>
      <c r="D335" s="232" t="s">
        <v>150</v>
      </c>
      <c r="E335" s="271" t="s">
        <v>1</v>
      </c>
      <c r="F335" s="272" t="s">
        <v>172</v>
      </c>
      <c r="G335" s="270"/>
      <c r="H335" s="273">
        <v>27.646999999999998</v>
      </c>
      <c r="I335" s="274"/>
      <c r="J335" s="270"/>
      <c r="K335" s="270"/>
      <c r="L335" s="275"/>
      <c r="M335" s="276"/>
      <c r="N335" s="277"/>
      <c r="O335" s="277"/>
      <c r="P335" s="277"/>
      <c r="Q335" s="277"/>
      <c r="R335" s="277"/>
      <c r="S335" s="277"/>
      <c r="T335" s="278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T335" s="279" t="s">
        <v>150</v>
      </c>
      <c r="AU335" s="279" t="s">
        <v>91</v>
      </c>
      <c r="AV335" s="16" t="s">
        <v>146</v>
      </c>
      <c r="AW335" s="16" t="s">
        <v>36</v>
      </c>
      <c r="AX335" s="16" t="s">
        <v>89</v>
      </c>
      <c r="AY335" s="279" t="s">
        <v>139</v>
      </c>
    </row>
    <row r="336" s="12" customFormat="1" ht="22.8" customHeight="1">
      <c r="A336" s="12"/>
      <c r="B336" s="203"/>
      <c r="C336" s="204"/>
      <c r="D336" s="205" t="s">
        <v>80</v>
      </c>
      <c r="E336" s="217" t="s">
        <v>177</v>
      </c>
      <c r="F336" s="217" t="s">
        <v>489</v>
      </c>
      <c r="G336" s="204"/>
      <c r="H336" s="204"/>
      <c r="I336" s="207"/>
      <c r="J336" s="218">
        <f>BK336</f>
        <v>0</v>
      </c>
      <c r="K336" s="204"/>
      <c r="L336" s="209"/>
      <c r="M336" s="210"/>
      <c r="N336" s="211"/>
      <c r="O336" s="211"/>
      <c r="P336" s="212">
        <f>SUM(P337:P390)</f>
        <v>0</v>
      </c>
      <c r="Q336" s="211"/>
      <c r="R336" s="212">
        <f>SUM(R337:R390)</f>
        <v>3.4742728199999999</v>
      </c>
      <c r="S336" s="211"/>
      <c r="T336" s="213">
        <f>SUM(T337:T390)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14" t="s">
        <v>89</v>
      </c>
      <c r="AT336" s="215" t="s">
        <v>80</v>
      </c>
      <c r="AU336" s="215" t="s">
        <v>89</v>
      </c>
      <c r="AY336" s="214" t="s">
        <v>139</v>
      </c>
      <c r="BK336" s="216">
        <f>SUM(BK337:BK390)</f>
        <v>0</v>
      </c>
    </row>
    <row r="337" s="2" customFormat="1" ht="24.15" customHeight="1">
      <c r="A337" s="39"/>
      <c r="B337" s="40"/>
      <c r="C337" s="219" t="s">
        <v>402</v>
      </c>
      <c r="D337" s="219" t="s">
        <v>141</v>
      </c>
      <c r="E337" s="220" t="s">
        <v>491</v>
      </c>
      <c r="F337" s="221" t="s">
        <v>492</v>
      </c>
      <c r="G337" s="222" t="s">
        <v>196</v>
      </c>
      <c r="H337" s="223">
        <v>276.47399999999999</v>
      </c>
      <c r="I337" s="224"/>
      <c r="J337" s="225">
        <f>ROUND(I337*H337,2)</f>
        <v>0</v>
      </c>
      <c r="K337" s="221" t="s">
        <v>145</v>
      </c>
      <c r="L337" s="45"/>
      <c r="M337" s="226" t="s">
        <v>1</v>
      </c>
      <c r="N337" s="227" t="s">
        <v>46</v>
      </c>
      <c r="O337" s="92"/>
      <c r="P337" s="228">
        <f>O337*H337</f>
        <v>0</v>
      </c>
      <c r="Q337" s="228">
        <v>0</v>
      </c>
      <c r="R337" s="228">
        <f>Q337*H337</f>
        <v>0</v>
      </c>
      <c r="S337" s="228">
        <v>0</v>
      </c>
      <c r="T337" s="229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30" t="s">
        <v>146</v>
      </c>
      <c r="AT337" s="230" t="s">
        <v>141</v>
      </c>
      <c r="AU337" s="230" t="s">
        <v>91</v>
      </c>
      <c r="AY337" s="18" t="s">
        <v>139</v>
      </c>
      <c r="BE337" s="231">
        <f>IF(N337="základní",J337,0)</f>
        <v>0</v>
      </c>
      <c r="BF337" s="231">
        <f>IF(N337="snížená",J337,0)</f>
        <v>0</v>
      </c>
      <c r="BG337" s="231">
        <f>IF(N337="zákl. přenesená",J337,0)</f>
        <v>0</v>
      </c>
      <c r="BH337" s="231">
        <f>IF(N337="sníž. přenesená",J337,0)</f>
        <v>0</v>
      </c>
      <c r="BI337" s="231">
        <f>IF(N337="nulová",J337,0)</f>
        <v>0</v>
      </c>
      <c r="BJ337" s="18" t="s">
        <v>89</v>
      </c>
      <c r="BK337" s="231">
        <f>ROUND(I337*H337,2)</f>
        <v>0</v>
      </c>
      <c r="BL337" s="18" t="s">
        <v>146</v>
      </c>
      <c r="BM337" s="230" t="s">
        <v>863</v>
      </c>
    </row>
    <row r="338" s="13" customFormat="1">
      <c r="A338" s="13"/>
      <c r="B338" s="237"/>
      <c r="C338" s="238"/>
      <c r="D338" s="232" t="s">
        <v>150</v>
      </c>
      <c r="E338" s="239" t="s">
        <v>1</v>
      </c>
      <c r="F338" s="240" t="s">
        <v>237</v>
      </c>
      <c r="G338" s="238"/>
      <c r="H338" s="239" t="s">
        <v>1</v>
      </c>
      <c r="I338" s="241"/>
      <c r="J338" s="238"/>
      <c r="K338" s="238"/>
      <c r="L338" s="242"/>
      <c r="M338" s="243"/>
      <c r="N338" s="244"/>
      <c r="O338" s="244"/>
      <c r="P338" s="244"/>
      <c r="Q338" s="244"/>
      <c r="R338" s="244"/>
      <c r="S338" s="244"/>
      <c r="T338" s="245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6" t="s">
        <v>150</v>
      </c>
      <c r="AU338" s="246" t="s">
        <v>91</v>
      </c>
      <c r="AV338" s="13" t="s">
        <v>89</v>
      </c>
      <c r="AW338" s="13" t="s">
        <v>36</v>
      </c>
      <c r="AX338" s="13" t="s">
        <v>81</v>
      </c>
      <c r="AY338" s="246" t="s">
        <v>139</v>
      </c>
    </row>
    <row r="339" s="13" customFormat="1">
      <c r="A339" s="13"/>
      <c r="B339" s="237"/>
      <c r="C339" s="238"/>
      <c r="D339" s="232" t="s">
        <v>150</v>
      </c>
      <c r="E339" s="239" t="s">
        <v>1</v>
      </c>
      <c r="F339" s="240" t="s">
        <v>354</v>
      </c>
      <c r="G339" s="238"/>
      <c r="H339" s="239" t="s">
        <v>1</v>
      </c>
      <c r="I339" s="241"/>
      <c r="J339" s="238"/>
      <c r="K339" s="238"/>
      <c r="L339" s="242"/>
      <c r="M339" s="243"/>
      <c r="N339" s="244"/>
      <c r="O339" s="244"/>
      <c r="P339" s="244"/>
      <c r="Q339" s="244"/>
      <c r="R339" s="244"/>
      <c r="S339" s="244"/>
      <c r="T339" s="24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6" t="s">
        <v>150</v>
      </c>
      <c r="AU339" s="246" t="s">
        <v>91</v>
      </c>
      <c r="AV339" s="13" t="s">
        <v>89</v>
      </c>
      <c r="AW339" s="13" t="s">
        <v>36</v>
      </c>
      <c r="AX339" s="13" t="s">
        <v>81</v>
      </c>
      <c r="AY339" s="246" t="s">
        <v>139</v>
      </c>
    </row>
    <row r="340" s="14" customFormat="1">
      <c r="A340" s="14"/>
      <c r="B340" s="247"/>
      <c r="C340" s="248"/>
      <c r="D340" s="232" t="s">
        <v>150</v>
      </c>
      <c r="E340" s="249" t="s">
        <v>1</v>
      </c>
      <c r="F340" s="250" t="s">
        <v>834</v>
      </c>
      <c r="G340" s="248"/>
      <c r="H340" s="251">
        <v>276.47399999999999</v>
      </c>
      <c r="I340" s="252"/>
      <c r="J340" s="248"/>
      <c r="K340" s="248"/>
      <c r="L340" s="253"/>
      <c r="M340" s="254"/>
      <c r="N340" s="255"/>
      <c r="O340" s="255"/>
      <c r="P340" s="255"/>
      <c r="Q340" s="255"/>
      <c r="R340" s="255"/>
      <c r="S340" s="255"/>
      <c r="T340" s="25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7" t="s">
        <v>150</v>
      </c>
      <c r="AU340" s="257" t="s">
        <v>91</v>
      </c>
      <c r="AV340" s="14" t="s">
        <v>91</v>
      </c>
      <c r="AW340" s="14" t="s">
        <v>36</v>
      </c>
      <c r="AX340" s="14" t="s">
        <v>81</v>
      </c>
      <c r="AY340" s="257" t="s">
        <v>139</v>
      </c>
    </row>
    <row r="341" s="16" customFormat="1">
      <c r="A341" s="16"/>
      <c r="B341" s="269"/>
      <c r="C341" s="270"/>
      <c r="D341" s="232" t="s">
        <v>150</v>
      </c>
      <c r="E341" s="271" t="s">
        <v>1</v>
      </c>
      <c r="F341" s="272" t="s">
        <v>172</v>
      </c>
      <c r="G341" s="270"/>
      <c r="H341" s="273">
        <v>276.47399999999999</v>
      </c>
      <c r="I341" s="274"/>
      <c r="J341" s="270"/>
      <c r="K341" s="270"/>
      <c r="L341" s="275"/>
      <c r="M341" s="276"/>
      <c r="N341" s="277"/>
      <c r="O341" s="277"/>
      <c r="P341" s="277"/>
      <c r="Q341" s="277"/>
      <c r="R341" s="277"/>
      <c r="S341" s="277"/>
      <c r="T341" s="278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T341" s="279" t="s">
        <v>150</v>
      </c>
      <c r="AU341" s="279" t="s">
        <v>91</v>
      </c>
      <c r="AV341" s="16" t="s">
        <v>146</v>
      </c>
      <c r="AW341" s="16" t="s">
        <v>36</v>
      </c>
      <c r="AX341" s="16" t="s">
        <v>89</v>
      </c>
      <c r="AY341" s="279" t="s">
        <v>139</v>
      </c>
    </row>
    <row r="342" s="2" customFormat="1" ht="24.15" customHeight="1">
      <c r="A342" s="39"/>
      <c r="B342" s="40"/>
      <c r="C342" s="219" t="s">
        <v>408</v>
      </c>
      <c r="D342" s="219" t="s">
        <v>141</v>
      </c>
      <c r="E342" s="220" t="s">
        <v>495</v>
      </c>
      <c r="F342" s="221" t="s">
        <v>496</v>
      </c>
      <c r="G342" s="222" t="s">
        <v>196</v>
      </c>
      <c r="H342" s="223">
        <v>377.00999999999999</v>
      </c>
      <c r="I342" s="224"/>
      <c r="J342" s="225">
        <f>ROUND(I342*H342,2)</f>
        <v>0</v>
      </c>
      <c r="K342" s="221" t="s">
        <v>145</v>
      </c>
      <c r="L342" s="45"/>
      <c r="M342" s="226" t="s">
        <v>1</v>
      </c>
      <c r="N342" s="227" t="s">
        <v>46</v>
      </c>
      <c r="O342" s="92"/>
      <c r="P342" s="228">
        <f>O342*H342</f>
        <v>0</v>
      </c>
      <c r="Q342" s="228">
        <v>0</v>
      </c>
      <c r="R342" s="228">
        <f>Q342*H342</f>
        <v>0</v>
      </c>
      <c r="S342" s="228">
        <v>0</v>
      </c>
      <c r="T342" s="229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30" t="s">
        <v>146</v>
      </c>
      <c r="AT342" s="230" t="s">
        <v>141</v>
      </c>
      <c r="AU342" s="230" t="s">
        <v>91</v>
      </c>
      <c r="AY342" s="18" t="s">
        <v>139</v>
      </c>
      <c r="BE342" s="231">
        <f>IF(N342="základní",J342,0)</f>
        <v>0</v>
      </c>
      <c r="BF342" s="231">
        <f>IF(N342="snížená",J342,0)</f>
        <v>0</v>
      </c>
      <c r="BG342" s="231">
        <f>IF(N342="zákl. přenesená",J342,0)</f>
        <v>0</v>
      </c>
      <c r="BH342" s="231">
        <f>IF(N342="sníž. přenesená",J342,0)</f>
        <v>0</v>
      </c>
      <c r="BI342" s="231">
        <f>IF(N342="nulová",J342,0)</f>
        <v>0</v>
      </c>
      <c r="BJ342" s="18" t="s">
        <v>89</v>
      </c>
      <c r="BK342" s="231">
        <f>ROUND(I342*H342,2)</f>
        <v>0</v>
      </c>
      <c r="BL342" s="18" t="s">
        <v>146</v>
      </c>
      <c r="BM342" s="230" t="s">
        <v>864</v>
      </c>
    </row>
    <row r="343" s="13" customFormat="1">
      <c r="A343" s="13"/>
      <c r="B343" s="237"/>
      <c r="C343" s="238"/>
      <c r="D343" s="232" t="s">
        <v>150</v>
      </c>
      <c r="E343" s="239" t="s">
        <v>1</v>
      </c>
      <c r="F343" s="240" t="s">
        <v>237</v>
      </c>
      <c r="G343" s="238"/>
      <c r="H343" s="239" t="s">
        <v>1</v>
      </c>
      <c r="I343" s="241"/>
      <c r="J343" s="238"/>
      <c r="K343" s="238"/>
      <c r="L343" s="242"/>
      <c r="M343" s="243"/>
      <c r="N343" s="244"/>
      <c r="O343" s="244"/>
      <c r="P343" s="244"/>
      <c r="Q343" s="244"/>
      <c r="R343" s="244"/>
      <c r="S343" s="244"/>
      <c r="T343" s="245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6" t="s">
        <v>150</v>
      </c>
      <c r="AU343" s="246" t="s">
        <v>91</v>
      </c>
      <c r="AV343" s="13" t="s">
        <v>89</v>
      </c>
      <c r="AW343" s="13" t="s">
        <v>36</v>
      </c>
      <c r="AX343" s="13" t="s">
        <v>81</v>
      </c>
      <c r="AY343" s="246" t="s">
        <v>139</v>
      </c>
    </row>
    <row r="344" s="13" customFormat="1">
      <c r="A344" s="13"/>
      <c r="B344" s="237"/>
      <c r="C344" s="238"/>
      <c r="D344" s="232" t="s">
        <v>150</v>
      </c>
      <c r="E344" s="239" t="s">
        <v>1</v>
      </c>
      <c r="F344" s="240" t="s">
        <v>498</v>
      </c>
      <c r="G344" s="238"/>
      <c r="H344" s="239" t="s">
        <v>1</v>
      </c>
      <c r="I344" s="241"/>
      <c r="J344" s="238"/>
      <c r="K344" s="238"/>
      <c r="L344" s="242"/>
      <c r="M344" s="243"/>
      <c r="N344" s="244"/>
      <c r="O344" s="244"/>
      <c r="P344" s="244"/>
      <c r="Q344" s="244"/>
      <c r="R344" s="244"/>
      <c r="S344" s="244"/>
      <c r="T344" s="245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6" t="s">
        <v>150</v>
      </c>
      <c r="AU344" s="246" t="s">
        <v>91</v>
      </c>
      <c r="AV344" s="13" t="s">
        <v>89</v>
      </c>
      <c r="AW344" s="13" t="s">
        <v>36</v>
      </c>
      <c r="AX344" s="13" t="s">
        <v>81</v>
      </c>
      <c r="AY344" s="246" t="s">
        <v>139</v>
      </c>
    </row>
    <row r="345" s="14" customFormat="1">
      <c r="A345" s="14"/>
      <c r="B345" s="247"/>
      <c r="C345" s="248"/>
      <c r="D345" s="232" t="s">
        <v>150</v>
      </c>
      <c r="E345" s="249" t="s">
        <v>1</v>
      </c>
      <c r="F345" s="250" t="s">
        <v>834</v>
      </c>
      <c r="G345" s="248"/>
      <c r="H345" s="251">
        <v>276.47399999999999</v>
      </c>
      <c r="I345" s="252"/>
      <c r="J345" s="248"/>
      <c r="K345" s="248"/>
      <c r="L345" s="253"/>
      <c r="M345" s="254"/>
      <c r="N345" s="255"/>
      <c r="O345" s="255"/>
      <c r="P345" s="255"/>
      <c r="Q345" s="255"/>
      <c r="R345" s="255"/>
      <c r="S345" s="255"/>
      <c r="T345" s="256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7" t="s">
        <v>150</v>
      </c>
      <c r="AU345" s="257" t="s">
        <v>91</v>
      </c>
      <c r="AV345" s="14" t="s">
        <v>91</v>
      </c>
      <c r="AW345" s="14" t="s">
        <v>36</v>
      </c>
      <c r="AX345" s="14" t="s">
        <v>81</v>
      </c>
      <c r="AY345" s="257" t="s">
        <v>139</v>
      </c>
    </row>
    <row r="346" s="15" customFormat="1">
      <c r="A346" s="15"/>
      <c r="B346" s="258"/>
      <c r="C346" s="259"/>
      <c r="D346" s="232" t="s">
        <v>150</v>
      </c>
      <c r="E346" s="260" t="s">
        <v>1</v>
      </c>
      <c r="F346" s="261" t="s">
        <v>156</v>
      </c>
      <c r="G346" s="259"/>
      <c r="H346" s="262">
        <v>276.47399999999999</v>
      </c>
      <c r="I346" s="263"/>
      <c r="J346" s="259"/>
      <c r="K346" s="259"/>
      <c r="L346" s="264"/>
      <c r="M346" s="265"/>
      <c r="N346" s="266"/>
      <c r="O346" s="266"/>
      <c r="P346" s="266"/>
      <c r="Q346" s="266"/>
      <c r="R346" s="266"/>
      <c r="S346" s="266"/>
      <c r="T346" s="267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68" t="s">
        <v>150</v>
      </c>
      <c r="AU346" s="268" t="s">
        <v>91</v>
      </c>
      <c r="AV346" s="15" t="s">
        <v>157</v>
      </c>
      <c r="AW346" s="15" t="s">
        <v>36</v>
      </c>
      <c r="AX346" s="15" t="s">
        <v>81</v>
      </c>
      <c r="AY346" s="268" t="s">
        <v>139</v>
      </c>
    </row>
    <row r="347" s="13" customFormat="1">
      <c r="A347" s="13"/>
      <c r="B347" s="237"/>
      <c r="C347" s="238"/>
      <c r="D347" s="232" t="s">
        <v>150</v>
      </c>
      <c r="E347" s="239" t="s">
        <v>1</v>
      </c>
      <c r="F347" s="240" t="s">
        <v>363</v>
      </c>
      <c r="G347" s="238"/>
      <c r="H347" s="239" t="s">
        <v>1</v>
      </c>
      <c r="I347" s="241"/>
      <c r="J347" s="238"/>
      <c r="K347" s="238"/>
      <c r="L347" s="242"/>
      <c r="M347" s="243"/>
      <c r="N347" s="244"/>
      <c r="O347" s="244"/>
      <c r="P347" s="244"/>
      <c r="Q347" s="244"/>
      <c r="R347" s="244"/>
      <c r="S347" s="244"/>
      <c r="T347" s="24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6" t="s">
        <v>150</v>
      </c>
      <c r="AU347" s="246" t="s">
        <v>91</v>
      </c>
      <c r="AV347" s="13" t="s">
        <v>89</v>
      </c>
      <c r="AW347" s="13" t="s">
        <v>36</v>
      </c>
      <c r="AX347" s="13" t="s">
        <v>81</v>
      </c>
      <c r="AY347" s="246" t="s">
        <v>139</v>
      </c>
    </row>
    <row r="348" s="14" customFormat="1">
      <c r="A348" s="14"/>
      <c r="B348" s="247"/>
      <c r="C348" s="248"/>
      <c r="D348" s="232" t="s">
        <v>150</v>
      </c>
      <c r="E348" s="249" t="s">
        <v>1</v>
      </c>
      <c r="F348" s="250" t="s">
        <v>836</v>
      </c>
      <c r="G348" s="248"/>
      <c r="H348" s="251">
        <v>100.536</v>
      </c>
      <c r="I348" s="252"/>
      <c r="J348" s="248"/>
      <c r="K348" s="248"/>
      <c r="L348" s="253"/>
      <c r="M348" s="254"/>
      <c r="N348" s="255"/>
      <c r="O348" s="255"/>
      <c r="P348" s="255"/>
      <c r="Q348" s="255"/>
      <c r="R348" s="255"/>
      <c r="S348" s="255"/>
      <c r="T348" s="25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7" t="s">
        <v>150</v>
      </c>
      <c r="AU348" s="257" t="s">
        <v>91</v>
      </c>
      <c r="AV348" s="14" t="s">
        <v>91</v>
      </c>
      <c r="AW348" s="14" t="s">
        <v>36</v>
      </c>
      <c r="AX348" s="14" t="s">
        <v>81</v>
      </c>
      <c r="AY348" s="257" t="s">
        <v>139</v>
      </c>
    </row>
    <row r="349" s="15" customFormat="1">
      <c r="A349" s="15"/>
      <c r="B349" s="258"/>
      <c r="C349" s="259"/>
      <c r="D349" s="232" t="s">
        <v>150</v>
      </c>
      <c r="E349" s="260" t="s">
        <v>1</v>
      </c>
      <c r="F349" s="261" t="s">
        <v>156</v>
      </c>
      <c r="G349" s="259"/>
      <c r="H349" s="262">
        <v>100.536</v>
      </c>
      <c r="I349" s="263"/>
      <c r="J349" s="259"/>
      <c r="K349" s="259"/>
      <c r="L349" s="264"/>
      <c r="M349" s="265"/>
      <c r="N349" s="266"/>
      <c r="O349" s="266"/>
      <c r="P349" s="266"/>
      <c r="Q349" s="266"/>
      <c r="R349" s="266"/>
      <c r="S349" s="266"/>
      <c r="T349" s="267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68" t="s">
        <v>150</v>
      </c>
      <c r="AU349" s="268" t="s">
        <v>91</v>
      </c>
      <c r="AV349" s="15" t="s">
        <v>157</v>
      </c>
      <c r="AW349" s="15" t="s">
        <v>36</v>
      </c>
      <c r="AX349" s="15" t="s">
        <v>81</v>
      </c>
      <c r="AY349" s="268" t="s">
        <v>139</v>
      </c>
    </row>
    <row r="350" s="16" customFormat="1">
      <c r="A350" s="16"/>
      <c r="B350" s="269"/>
      <c r="C350" s="270"/>
      <c r="D350" s="232" t="s">
        <v>150</v>
      </c>
      <c r="E350" s="271" t="s">
        <v>1</v>
      </c>
      <c r="F350" s="272" t="s">
        <v>172</v>
      </c>
      <c r="G350" s="270"/>
      <c r="H350" s="273">
        <v>377.00999999999999</v>
      </c>
      <c r="I350" s="274"/>
      <c r="J350" s="270"/>
      <c r="K350" s="270"/>
      <c r="L350" s="275"/>
      <c r="M350" s="276"/>
      <c r="N350" s="277"/>
      <c r="O350" s="277"/>
      <c r="P350" s="277"/>
      <c r="Q350" s="277"/>
      <c r="R350" s="277"/>
      <c r="S350" s="277"/>
      <c r="T350" s="278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T350" s="279" t="s">
        <v>150</v>
      </c>
      <c r="AU350" s="279" t="s">
        <v>91</v>
      </c>
      <c r="AV350" s="16" t="s">
        <v>146</v>
      </c>
      <c r="AW350" s="16" t="s">
        <v>36</v>
      </c>
      <c r="AX350" s="16" t="s">
        <v>89</v>
      </c>
      <c r="AY350" s="279" t="s">
        <v>139</v>
      </c>
    </row>
    <row r="351" s="2" customFormat="1" ht="33" customHeight="1">
      <c r="A351" s="39"/>
      <c r="B351" s="40"/>
      <c r="C351" s="219" t="s">
        <v>426</v>
      </c>
      <c r="D351" s="219" t="s">
        <v>141</v>
      </c>
      <c r="E351" s="220" t="s">
        <v>500</v>
      </c>
      <c r="F351" s="221" t="s">
        <v>501</v>
      </c>
      <c r="G351" s="222" t="s">
        <v>196</v>
      </c>
      <c r="H351" s="223">
        <v>477.54599999999999</v>
      </c>
      <c r="I351" s="224"/>
      <c r="J351" s="225">
        <f>ROUND(I351*H351,2)</f>
        <v>0</v>
      </c>
      <c r="K351" s="221" t="s">
        <v>145</v>
      </c>
      <c r="L351" s="45"/>
      <c r="M351" s="226" t="s">
        <v>1</v>
      </c>
      <c r="N351" s="227" t="s">
        <v>46</v>
      </c>
      <c r="O351" s="92"/>
      <c r="P351" s="228">
        <f>O351*H351</f>
        <v>0</v>
      </c>
      <c r="Q351" s="228">
        <v>0</v>
      </c>
      <c r="R351" s="228">
        <f>Q351*H351</f>
        <v>0</v>
      </c>
      <c r="S351" s="228">
        <v>0</v>
      </c>
      <c r="T351" s="229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30" t="s">
        <v>146</v>
      </c>
      <c r="AT351" s="230" t="s">
        <v>141</v>
      </c>
      <c r="AU351" s="230" t="s">
        <v>91</v>
      </c>
      <c r="AY351" s="18" t="s">
        <v>139</v>
      </c>
      <c r="BE351" s="231">
        <f>IF(N351="základní",J351,0)</f>
        <v>0</v>
      </c>
      <c r="BF351" s="231">
        <f>IF(N351="snížená",J351,0)</f>
        <v>0</v>
      </c>
      <c r="BG351" s="231">
        <f>IF(N351="zákl. přenesená",J351,0)</f>
        <v>0</v>
      </c>
      <c r="BH351" s="231">
        <f>IF(N351="sníž. přenesená",J351,0)</f>
        <v>0</v>
      </c>
      <c r="BI351" s="231">
        <f>IF(N351="nulová",J351,0)</f>
        <v>0</v>
      </c>
      <c r="BJ351" s="18" t="s">
        <v>89</v>
      </c>
      <c r="BK351" s="231">
        <f>ROUND(I351*H351,2)</f>
        <v>0</v>
      </c>
      <c r="BL351" s="18" t="s">
        <v>146</v>
      </c>
      <c r="BM351" s="230" t="s">
        <v>865</v>
      </c>
    </row>
    <row r="352" s="13" customFormat="1">
      <c r="A352" s="13"/>
      <c r="B352" s="237"/>
      <c r="C352" s="238"/>
      <c r="D352" s="232" t="s">
        <v>150</v>
      </c>
      <c r="E352" s="239" t="s">
        <v>1</v>
      </c>
      <c r="F352" s="240" t="s">
        <v>237</v>
      </c>
      <c r="G352" s="238"/>
      <c r="H352" s="239" t="s">
        <v>1</v>
      </c>
      <c r="I352" s="241"/>
      <c r="J352" s="238"/>
      <c r="K352" s="238"/>
      <c r="L352" s="242"/>
      <c r="M352" s="243"/>
      <c r="N352" s="244"/>
      <c r="O352" s="244"/>
      <c r="P352" s="244"/>
      <c r="Q352" s="244"/>
      <c r="R352" s="244"/>
      <c r="S352" s="244"/>
      <c r="T352" s="24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6" t="s">
        <v>150</v>
      </c>
      <c r="AU352" s="246" t="s">
        <v>91</v>
      </c>
      <c r="AV352" s="13" t="s">
        <v>89</v>
      </c>
      <c r="AW352" s="13" t="s">
        <v>36</v>
      </c>
      <c r="AX352" s="13" t="s">
        <v>81</v>
      </c>
      <c r="AY352" s="246" t="s">
        <v>139</v>
      </c>
    </row>
    <row r="353" s="13" customFormat="1">
      <c r="A353" s="13"/>
      <c r="B353" s="237"/>
      <c r="C353" s="238"/>
      <c r="D353" s="232" t="s">
        <v>150</v>
      </c>
      <c r="E353" s="239" t="s">
        <v>1</v>
      </c>
      <c r="F353" s="240" t="s">
        <v>412</v>
      </c>
      <c r="G353" s="238"/>
      <c r="H353" s="239" t="s">
        <v>1</v>
      </c>
      <c r="I353" s="241"/>
      <c r="J353" s="238"/>
      <c r="K353" s="238"/>
      <c r="L353" s="242"/>
      <c r="M353" s="243"/>
      <c r="N353" s="244"/>
      <c r="O353" s="244"/>
      <c r="P353" s="244"/>
      <c r="Q353" s="244"/>
      <c r="R353" s="244"/>
      <c r="S353" s="244"/>
      <c r="T353" s="24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6" t="s">
        <v>150</v>
      </c>
      <c r="AU353" s="246" t="s">
        <v>91</v>
      </c>
      <c r="AV353" s="13" t="s">
        <v>89</v>
      </c>
      <c r="AW353" s="13" t="s">
        <v>36</v>
      </c>
      <c r="AX353" s="13" t="s">
        <v>81</v>
      </c>
      <c r="AY353" s="246" t="s">
        <v>139</v>
      </c>
    </row>
    <row r="354" s="14" customFormat="1">
      <c r="A354" s="14"/>
      <c r="B354" s="247"/>
      <c r="C354" s="248"/>
      <c r="D354" s="232" t="s">
        <v>150</v>
      </c>
      <c r="E354" s="249" t="s">
        <v>1</v>
      </c>
      <c r="F354" s="250" t="s">
        <v>834</v>
      </c>
      <c r="G354" s="248"/>
      <c r="H354" s="251">
        <v>276.47399999999999</v>
      </c>
      <c r="I354" s="252"/>
      <c r="J354" s="248"/>
      <c r="K354" s="248"/>
      <c r="L354" s="253"/>
      <c r="M354" s="254"/>
      <c r="N354" s="255"/>
      <c r="O354" s="255"/>
      <c r="P354" s="255"/>
      <c r="Q354" s="255"/>
      <c r="R354" s="255"/>
      <c r="S354" s="255"/>
      <c r="T354" s="256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7" t="s">
        <v>150</v>
      </c>
      <c r="AU354" s="257" t="s">
        <v>91</v>
      </c>
      <c r="AV354" s="14" t="s">
        <v>91</v>
      </c>
      <c r="AW354" s="14" t="s">
        <v>36</v>
      </c>
      <c r="AX354" s="14" t="s">
        <v>81</v>
      </c>
      <c r="AY354" s="257" t="s">
        <v>139</v>
      </c>
    </row>
    <row r="355" s="15" customFormat="1">
      <c r="A355" s="15"/>
      <c r="B355" s="258"/>
      <c r="C355" s="259"/>
      <c r="D355" s="232" t="s">
        <v>150</v>
      </c>
      <c r="E355" s="260" t="s">
        <v>1</v>
      </c>
      <c r="F355" s="261" t="s">
        <v>156</v>
      </c>
      <c r="G355" s="259"/>
      <c r="H355" s="262">
        <v>276.47399999999999</v>
      </c>
      <c r="I355" s="263"/>
      <c r="J355" s="259"/>
      <c r="K355" s="259"/>
      <c r="L355" s="264"/>
      <c r="M355" s="265"/>
      <c r="N355" s="266"/>
      <c r="O355" s="266"/>
      <c r="P355" s="266"/>
      <c r="Q355" s="266"/>
      <c r="R355" s="266"/>
      <c r="S355" s="266"/>
      <c r="T355" s="267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68" t="s">
        <v>150</v>
      </c>
      <c r="AU355" s="268" t="s">
        <v>91</v>
      </c>
      <c r="AV355" s="15" t="s">
        <v>157</v>
      </c>
      <c r="AW355" s="15" t="s">
        <v>36</v>
      </c>
      <c r="AX355" s="15" t="s">
        <v>81</v>
      </c>
      <c r="AY355" s="268" t="s">
        <v>139</v>
      </c>
    </row>
    <row r="356" s="13" customFormat="1">
      <c r="A356" s="13"/>
      <c r="B356" s="237"/>
      <c r="C356" s="238"/>
      <c r="D356" s="232" t="s">
        <v>150</v>
      </c>
      <c r="E356" s="239" t="s">
        <v>1</v>
      </c>
      <c r="F356" s="240" t="s">
        <v>415</v>
      </c>
      <c r="G356" s="238"/>
      <c r="H356" s="239" t="s">
        <v>1</v>
      </c>
      <c r="I356" s="241"/>
      <c r="J356" s="238"/>
      <c r="K356" s="238"/>
      <c r="L356" s="242"/>
      <c r="M356" s="243"/>
      <c r="N356" s="244"/>
      <c r="O356" s="244"/>
      <c r="P356" s="244"/>
      <c r="Q356" s="244"/>
      <c r="R356" s="244"/>
      <c r="S356" s="244"/>
      <c r="T356" s="245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6" t="s">
        <v>150</v>
      </c>
      <c r="AU356" s="246" t="s">
        <v>91</v>
      </c>
      <c r="AV356" s="13" t="s">
        <v>89</v>
      </c>
      <c r="AW356" s="13" t="s">
        <v>36</v>
      </c>
      <c r="AX356" s="13" t="s">
        <v>81</v>
      </c>
      <c r="AY356" s="246" t="s">
        <v>139</v>
      </c>
    </row>
    <row r="357" s="14" customFormat="1">
      <c r="A357" s="14"/>
      <c r="B357" s="247"/>
      <c r="C357" s="248"/>
      <c r="D357" s="232" t="s">
        <v>150</v>
      </c>
      <c r="E357" s="249" t="s">
        <v>1</v>
      </c>
      <c r="F357" s="250" t="s">
        <v>844</v>
      </c>
      <c r="G357" s="248"/>
      <c r="H357" s="251">
        <v>201.072</v>
      </c>
      <c r="I357" s="252"/>
      <c r="J357" s="248"/>
      <c r="K357" s="248"/>
      <c r="L357" s="253"/>
      <c r="M357" s="254"/>
      <c r="N357" s="255"/>
      <c r="O357" s="255"/>
      <c r="P357" s="255"/>
      <c r="Q357" s="255"/>
      <c r="R357" s="255"/>
      <c r="S357" s="255"/>
      <c r="T357" s="256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7" t="s">
        <v>150</v>
      </c>
      <c r="AU357" s="257" t="s">
        <v>91</v>
      </c>
      <c r="AV357" s="14" t="s">
        <v>91</v>
      </c>
      <c r="AW357" s="14" t="s">
        <v>36</v>
      </c>
      <c r="AX357" s="14" t="s">
        <v>81</v>
      </c>
      <c r="AY357" s="257" t="s">
        <v>139</v>
      </c>
    </row>
    <row r="358" s="15" customFormat="1">
      <c r="A358" s="15"/>
      <c r="B358" s="258"/>
      <c r="C358" s="259"/>
      <c r="D358" s="232" t="s">
        <v>150</v>
      </c>
      <c r="E358" s="260" t="s">
        <v>1</v>
      </c>
      <c r="F358" s="261" t="s">
        <v>156</v>
      </c>
      <c r="G358" s="259"/>
      <c r="H358" s="262">
        <v>201.072</v>
      </c>
      <c r="I358" s="263"/>
      <c r="J358" s="259"/>
      <c r="K358" s="259"/>
      <c r="L358" s="264"/>
      <c r="M358" s="265"/>
      <c r="N358" s="266"/>
      <c r="O358" s="266"/>
      <c r="P358" s="266"/>
      <c r="Q358" s="266"/>
      <c r="R358" s="266"/>
      <c r="S358" s="266"/>
      <c r="T358" s="267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68" t="s">
        <v>150</v>
      </c>
      <c r="AU358" s="268" t="s">
        <v>91</v>
      </c>
      <c r="AV358" s="15" t="s">
        <v>157</v>
      </c>
      <c r="AW358" s="15" t="s">
        <v>36</v>
      </c>
      <c r="AX358" s="15" t="s">
        <v>81</v>
      </c>
      <c r="AY358" s="268" t="s">
        <v>139</v>
      </c>
    </row>
    <row r="359" s="16" customFormat="1">
      <c r="A359" s="16"/>
      <c r="B359" s="269"/>
      <c r="C359" s="270"/>
      <c r="D359" s="232" t="s">
        <v>150</v>
      </c>
      <c r="E359" s="271" t="s">
        <v>1</v>
      </c>
      <c r="F359" s="272" t="s">
        <v>172</v>
      </c>
      <c r="G359" s="270"/>
      <c r="H359" s="273">
        <v>477.54599999999999</v>
      </c>
      <c r="I359" s="274"/>
      <c r="J359" s="270"/>
      <c r="K359" s="270"/>
      <c r="L359" s="275"/>
      <c r="M359" s="276"/>
      <c r="N359" s="277"/>
      <c r="O359" s="277"/>
      <c r="P359" s="277"/>
      <c r="Q359" s="277"/>
      <c r="R359" s="277"/>
      <c r="S359" s="277"/>
      <c r="T359" s="278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T359" s="279" t="s">
        <v>150</v>
      </c>
      <c r="AU359" s="279" t="s">
        <v>91</v>
      </c>
      <c r="AV359" s="16" t="s">
        <v>146</v>
      </c>
      <c r="AW359" s="16" t="s">
        <v>36</v>
      </c>
      <c r="AX359" s="16" t="s">
        <v>89</v>
      </c>
      <c r="AY359" s="279" t="s">
        <v>139</v>
      </c>
    </row>
    <row r="360" s="2" customFormat="1" ht="24.15" customHeight="1">
      <c r="A360" s="39"/>
      <c r="B360" s="40"/>
      <c r="C360" s="219" t="s">
        <v>429</v>
      </c>
      <c r="D360" s="219" t="s">
        <v>141</v>
      </c>
      <c r="E360" s="220" t="s">
        <v>504</v>
      </c>
      <c r="F360" s="221" t="s">
        <v>505</v>
      </c>
      <c r="G360" s="222" t="s">
        <v>196</v>
      </c>
      <c r="H360" s="223">
        <v>578.08199999999999</v>
      </c>
      <c r="I360" s="224"/>
      <c r="J360" s="225">
        <f>ROUND(I360*H360,2)</f>
        <v>0</v>
      </c>
      <c r="K360" s="221" t="s">
        <v>145</v>
      </c>
      <c r="L360" s="45"/>
      <c r="M360" s="226" t="s">
        <v>1</v>
      </c>
      <c r="N360" s="227" t="s">
        <v>46</v>
      </c>
      <c r="O360" s="92"/>
      <c r="P360" s="228">
        <f>O360*H360</f>
        <v>0</v>
      </c>
      <c r="Q360" s="228">
        <v>0.0060099999999999997</v>
      </c>
      <c r="R360" s="228">
        <f>Q360*H360</f>
        <v>3.4742728199999999</v>
      </c>
      <c r="S360" s="228">
        <v>0</v>
      </c>
      <c r="T360" s="229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30" t="s">
        <v>146</v>
      </c>
      <c r="AT360" s="230" t="s">
        <v>141</v>
      </c>
      <c r="AU360" s="230" t="s">
        <v>91</v>
      </c>
      <c r="AY360" s="18" t="s">
        <v>139</v>
      </c>
      <c r="BE360" s="231">
        <f>IF(N360="základní",J360,0)</f>
        <v>0</v>
      </c>
      <c r="BF360" s="231">
        <f>IF(N360="snížená",J360,0)</f>
        <v>0</v>
      </c>
      <c r="BG360" s="231">
        <f>IF(N360="zákl. přenesená",J360,0)</f>
        <v>0</v>
      </c>
      <c r="BH360" s="231">
        <f>IF(N360="sníž. přenesená",J360,0)</f>
        <v>0</v>
      </c>
      <c r="BI360" s="231">
        <f>IF(N360="nulová",J360,0)</f>
        <v>0</v>
      </c>
      <c r="BJ360" s="18" t="s">
        <v>89</v>
      </c>
      <c r="BK360" s="231">
        <f>ROUND(I360*H360,2)</f>
        <v>0</v>
      </c>
      <c r="BL360" s="18" t="s">
        <v>146</v>
      </c>
      <c r="BM360" s="230" t="s">
        <v>866</v>
      </c>
    </row>
    <row r="361" s="13" customFormat="1">
      <c r="A361" s="13"/>
      <c r="B361" s="237"/>
      <c r="C361" s="238"/>
      <c r="D361" s="232" t="s">
        <v>150</v>
      </c>
      <c r="E361" s="239" t="s">
        <v>1</v>
      </c>
      <c r="F361" s="240" t="s">
        <v>237</v>
      </c>
      <c r="G361" s="238"/>
      <c r="H361" s="239" t="s">
        <v>1</v>
      </c>
      <c r="I361" s="241"/>
      <c r="J361" s="238"/>
      <c r="K361" s="238"/>
      <c r="L361" s="242"/>
      <c r="M361" s="243"/>
      <c r="N361" s="244"/>
      <c r="O361" s="244"/>
      <c r="P361" s="244"/>
      <c r="Q361" s="244"/>
      <c r="R361" s="244"/>
      <c r="S361" s="244"/>
      <c r="T361" s="245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6" t="s">
        <v>150</v>
      </c>
      <c r="AU361" s="246" t="s">
        <v>91</v>
      </c>
      <c r="AV361" s="13" t="s">
        <v>89</v>
      </c>
      <c r="AW361" s="13" t="s">
        <v>36</v>
      </c>
      <c r="AX361" s="13" t="s">
        <v>81</v>
      </c>
      <c r="AY361" s="246" t="s">
        <v>139</v>
      </c>
    </row>
    <row r="362" s="13" customFormat="1">
      <c r="A362" s="13"/>
      <c r="B362" s="237"/>
      <c r="C362" s="238"/>
      <c r="D362" s="232" t="s">
        <v>150</v>
      </c>
      <c r="E362" s="239" t="s">
        <v>1</v>
      </c>
      <c r="F362" s="240" t="s">
        <v>507</v>
      </c>
      <c r="G362" s="238"/>
      <c r="H362" s="239" t="s">
        <v>1</v>
      </c>
      <c r="I362" s="241"/>
      <c r="J362" s="238"/>
      <c r="K362" s="238"/>
      <c r="L362" s="242"/>
      <c r="M362" s="243"/>
      <c r="N362" s="244"/>
      <c r="O362" s="244"/>
      <c r="P362" s="244"/>
      <c r="Q362" s="244"/>
      <c r="R362" s="244"/>
      <c r="S362" s="244"/>
      <c r="T362" s="245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6" t="s">
        <v>150</v>
      </c>
      <c r="AU362" s="246" t="s">
        <v>91</v>
      </c>
      <c r="AV362" s="13" t="s">
        <v>89</v>
      </c>
      <c r="AW362" s="13" t="s">
        <v>36</v>
      </c>
      <c r="AX362" s="13" t="s">
        <v>81</v>
      </c>
      <c r="AY362" s="246" t="s">
        <v>139</v>
      </c>
    </row>
    <row r="363" s="14" customFormat="1">
      <c r="A363" s="14"/>
      <c r="B363" s="247"/>
      <c r="C363" s="248"/>
      <c r="D363" s="232" t="s">
        <v>150</v>
      </c>
      <c r="E363" s="249" t="s">
        <v>1</v>
      </c>
      <c r="F363" s="250" t="s">
        <v>834</v>
      </c>
      <c r="G363" s="248"/>
      <c r="H363" s="251">
        <v>276.47399999999999</v>
      </c>
      <c r="I363" s="252"/>
      <c r="J363" s="248"/>
      <c r="K363" s="248"/>
      <c r="L363" s="253"/>
      <c r="M363" s="254"/>
      <c r="N363" s="255"/>
      <c r="O363" s="255"/>
      <c r="P363" s="255"/>
      <c r="Q363" s="255"/>
      <c r="R363" s="255"/>
      <c r="S363" s="255"/>
      <c r="T363" s="256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7" t="s">
        <v>150</v>
      </c>
      <c r="AU363" s="257" t="s">
        <v>91</v>
      </c>
      <c r="AV363" s="14" t="s">
        <v>91</v>
      </c>
      <c r="AW363" s="14" t="s">
        <v>36</v>
      </c>
      <c r="AX363" s="14" t="s">
        <v>81</v>
      </c>
      <c r="AY363" s="257" t="s">
        <v>139</v>
      </c>
    </row>
    <row r="364" s="15" customFormat="1">
      <c r="A364" s="15"/>
      <c r="B364" s="258"/>
      <c r="C364" s="259"/>
      <c r="D364" s="232" t="s">
        <v>150</v>
      </c>
      <c r="E364" s="260" t="s">
        <v>1</v>
      </c>
      <c r="F364" s="261" t="s">
        <v>156</v>
      </c>
      <c r="G364" s="259"/>
      <c r="H364" s="262">
        <v>276.47399999999999</v>
      </c>
      <c r="I364" s="263"/>
      <c r="J364" s="259"/>
      <c r="K364" s="259"/>
      <c r="L364" s="264"/>
      <c r="M364" s="265"/>
      <c r="N364" s="266"/>
      <c r="O364" s="266"/>
      <c r="P364" s="266"/>
      <c r="Q364" s="266"/>
      <c r="R364" s="266"/>
      <c r="S364" s="266"/>
      <c r="T364" s="267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68" t="s">
        <v>150</v>
      </c>
      <c r="AU364" s="268" t="s">
        <v>91</v>
      </c>
      <c r="AV364" s="15" t="s">
        <v>157</v>
      </c>
      <c r="AW364" s="15" t="s">
        <v>36</v>
      </c>
      <c r="AX364" s="15" t="s">
        <v>81</v>
      </c>
      <c r="AY364" s="268" t="s">
        <v>139</v>
      </c>
    </row>
    <row r="365" s="13" customFormat="1">
      <c r="A365" s="13"/>
      <c r="B365" s="237"/>
      <c r="C365" s="238"/>
      <c r="D365" s="232" t="s">
        <v>150</v>
      </c>
      <c r="E365" s="239" t="s">
        <v>1</v>
      </c>
      <c r="F365" s="240" t="s">
        <v>508</v>
      </c>
      <c r="G365" s="238"/>
      <c r="H365" s="239" t="s">
        <v>1</v>
      </c>
      <c r="I365" s="241"/>
      <c r="J365" s="238"/>
      <c r="K365" s="238"/>
      <c r="L365" s="242"/>
      <c r="M365" s="243"/>
      <c r="N365" s="244"/>
      <c r="O365" s="244"/>
      <c r="P365" s="244"/>
      <c r="Q365" s="244"/>
      <c r="R365" s="244"/>
      <c r="S365" s="244"/>
      <c r="T365" s="24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6" t="s">
        <v>150</v>
      </c>
      <c r="AU365" s="246" t="s">
        <v>91</v>
      </c>
      <c r="AV365" s="13" t="s">
        <v>89</v>
      </c>
      <c r="AW365" s="13" t="s">
        <v>36</v>
      </c>
      <c r="AX365" s="13" t="s">
        <v>81</v>
      </c>
      <c r="AY365" s="246" t="s">
        <v>139</v>
      </c>
    </row>
    <row r="366" s="14" customFormat="1">
      <c r="A366" s="14"/>
      <c r="B366" s="247"/>
      <c r="C366" s="248"/>
      <c r="D366" s="232" t="s">
        <v>150</v>
      </c>
      <c r="E366" s="249" t="s">
        <v>1</v>
      </c>
      <c r="F366" s="250" t="s">
        <v>845</v>
      </c>
      <c r="G366" s="248"/>
      <c r="H366" s="251">
        <v>301.608</v>
      </c>
      <c r="I366" s="252"/>
      <c r="J366" s="248"/>
      <c r="K366" s="248"/>
      <c r="L366" s="253"/>
      <c r="M366" s="254"/>
      <c r="N366" s="255"/>
      <c r="O366" s="255"/>
      <c r="P366" s="255"/>
      <c r="Q366" s="255"/>
      <c r="R366" s="255"/>
      <c r="S366" s="255"/>
      <c r="T366" s="256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7" t="s">
        <v>150</v>
      </c>
      <c r="AU366" s="257" t="s">
        <v>91</v>
      </c>
      <c r="AV366" s="14" t="s">
        <v>91</v>
      </c>
      <c r="AW366" s="14" t="s">
        <v>36</v>
      </c>
      <c r="AX366" s="14" t="s">
        <v>81</v>
      </c>
      <c r="AY366" s="257" t="s">
        <v>139</v>
      </c>
    </row>
    <row r="367" s="15" customFormat="1">
      <c r="A367" s="15"/>
      <c r="B367" s="258"/>
      <c r="C367" s="259"/>
      <c r="D367" s="232" t="s">
        <v>150</v>
      </c>
      <c r="E367" s="260" t="s">
        <v>1</v>
      </c>
      <c r="F367" s="261" t="s">
        <v>156</v>
      </c>
      <c r="G367" s="259"/>
      <c r="H367" s="262">
        <v>301.608</v>
      </c>
      <c r="I367" s="263"/>
      <c r="J367" s="259"/>
      <c r="K367" s="259"/>
      <c r="L367" s="264"/>
      <c r="M367" s="265"/>
      <c r="N367" s="266"/>
      <c r="O367" s="266"/>
      <c r="P367" s="266"/>
      <c r="Q367" s="266"/>
      <c r="R367" s="266"/>
      <c r="S367" s="266"/>
      <c r="T367" s="267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68" t="s">
        <v>150</v>
      </c>
      <c r="AU367" s="268" t="s">
        <v>91</v>
      </c>
      <c r="AV367" s="15" t="s">
        <v>157</v>
      </c>
      <c r="AW367" s="15" t="s">
        <v>36</v>
      </c>
      <c r="AX367" s="15" t="s">
        <v>81</v>
      </c>
      <c r="AY367" s="268" t="s">
        <v>139</v>
      </c>
    </row>
    <row r="368" s="16" customFormat="1">
      <c r="A368" s="16"/>
      <c r="B368" s="269"/>
      <c r="C368" s="270"/>
      <c r="D368" s="232" t="s">
        <v>150</v>
      </c>
      <c r="E368" s="271" t="s">
        <v>1</v>
      </c>
      <c r="F368" s="272" t="s">
        <v>172</v>
      </c>
      <c r="G368" s="270"/>
      <c r="H368" s="273">
        <v>578.08199999999999</v>
      </c>
      <c r="I368" s="274"/>
      <c r="J368" s="270"/>
      <c r="K368" s="270"/>
      <c r="L368" s="275"/>
      <c r="M368" s="276"/>
      <c r="N368" s="277"/>
      <c r="O368" s="277"/>
      <c r="P368" s="277"/>
      <c r="Q368" s="277"/>
      <c r="R368" s="277"/>
      <c r="S368" s="277"/>
      <c r="T368" s="278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T368" s="279" t="s">
        <v>150</v>
      </c>
      <c r="AU368" s="279" t="s">
        <v>91</v>
      </c>
      <c r="AV368" s="16" t="s">
        <v>146</v>
      </c>
      <c r="AW368" s="16" t="s">
        <v>36</v>
      </c>
      <c r="AX368" s="16" t="s">
        <v>89</v>
      </c>
      <c r="AY368" s="279" t="s">
        <v>139</v>
      </c>
    </row>
    <row r="369" s="2" customFormat="1" ht="24.15" customHeight="1">
      <c r="A369" s="39"/>
      <c r="B369" s="40"/>
      <c r="C369" s="219" t="s">
        <v>434</v>
      </c>
      <c r="D369" s="219" t="s">
        <v>141</v>
      </c>
      <c r="E369" s="220" t="s">
        <v>510</v>
      </c>
      <c r="F369" s="221" t="s">
        <v>511</v>
      </c>
      <c r="G369" s="222" t="s">
        <v>196</v>
      </c>
      <c r="H369" s="223">
        <v>578.08199999999999</v>
      </c>
      <c r="I369" s="224"/>
      <c r="J369" s="225">
        <f>ROUND(I369*H369,2)</f>
        <v>0</v>
      </c>
      <c r="K369" s="221" t="s">
        <v>145</v>
      </c>
      <c r="L369" s="45"/>
      <c r="M369" s="226" t="s">
        <v>1</v>
      </c>
      <c r="N369" s="227" t="s">
        <v>46</v>
      </c>
      <c r="O369" s="92"/>
      <c r="P369" s="228">
        <f>O369*H369</f>
        <v>0</v>
      </c>
      <c r="Q369" s="228">
        <v>0</v>
      </c>
      <c r="R369" s="228">
        <f>Q369*H369</f>
        <v>0</v>
      </c>
      <c r="S369" s="228">
        <v>0</v>
      </c>
      <c r="T369" s="229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30" t="s">
        <v>146</v>
      </c>
      <c r="AT369" s="230" t="s">
        <v>141</v>
      </c>
      <c r="AU369" s="230" t="s">
        <v>91</v>
      </c>
      <c r="AY369" s="18" t="s">
        <v>139</v>
      </c>
      <c r="BE369" s="231">
        <f>IF(N369="základní",J369,0)</f>
        <v>0</v>
      </c>
      <c r="BF369" s="231">
        <f>IF(N369="snížená",J369,0)</f>
        <v>0</v>
      </c>
      <c r="BG369" s="231">
        <f>IF(N369="zákl. přenesená",J369,0)</f>
        <v>0</v>
      </c>
      <c r="BH369" s="231">
        <f>IF(N369="sníž. přenesená",J369,0)</f>
        <v>0</v>
      </c>
      <c r="BI369" s="231">
        <f>IF(N369="nulová",J369,0)</f>
        <v>0</v>
      </c>
      <c r="BJ369" s="18" t="s">
        <v>89</v>
      </c>
      <c r="BK369" s="231">
        <f>ROUND(I369*H369,2)</f>
        <v>0</v>
      </c>
      <c r="BL369" s="18" t="s">
        <v>146</v>
      </c>
      <c r="BM369" s="230" t="s">
        <v>867</v>
      </c>
    </row>
    <row r="370" s="13" customFormat="1">
      <c r="A370" s="13"/>
      <c r="B370" s="237"/>
      <c r="C370" s="238"/>
      <c r="D370" s="232" t="s">
        <v>150</v>
      </c>
      <c r="E370" s="239" t="s">
        <v>1</v>
      </c>
      <c r="F370" s="240" t="s">
        <v>237</v>
      </c>
      <c r="G370" s="238"/>
      <c r="H370" s="239" t="s">
        <v>1</v>
      </c>
      <c r="I370" s="241"/>
      <c r="J370" s="238"/>
      <c r="K370" s="238"/>
      <c r="L370" s="242"/>
      <c r="M370" s="243"/>
      <c r="N370" s="244"/>
      <c r="O370" s="244"/>
      <c r="P370" s="244"/>
      <c r="Q370" s="244"/>
      <c r="R370" s="244"/>
      <c r="S370" s="244"/>
      <c r="T370" s="245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6" t="s">
        <v>150</v>
      </c>
      <c r="AU370" s="246" t="s">
        <v>91</v>
      </c>
      <c r="AV370" s="13" t="s">
        <v>89</v>
      </c>
      <c r="AW370" s="13" t="s">
        <v>36</v>
      </c>
      <c r="AX370" s="13" t="s">
        <v>81</v>
      </c>
      <c r="AY370" s="246" t="s">
        <v>139</v>
      </c>
    </row>
    <row r="371" s="13" customFormat="1">
      <c r="A371" s="13"/>
      <c r="B371" s="237"/>
      <c r="C371" s="238"/>
      <c r="D371" s="232" t="s">
        <v>150</v>
      </c>
      <c r="E371" s="239" t="s">
        <v>1</v>
      </c>
      <c r="F371" s="240" t="s">
        <v>413</v>
      </c>
      <c r="G371" s="238"/>
      <c r="H371" s="239" t="s">
        <v>1</v>
      </c>
      <c r="I371" s="241"/>
      <c r="J371" s="238"/>
      <c r="K371" s="238"/>
      <c r="L371" s="242"/>
      <c r="M371" s="243"/>
      <c r="N371" s="244"/>
      <c r="O371" s="244"/>
      <c r="P371" s="244"/>
      <c r="Q371" s="244"/>
      <c r="R371" s="244"/>
      <c r="S371" s="244"/>
      <c r="T371" s="24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6" t="s">
        <v>150</v>
      </c>
      <c r="AU371" s="246" t="s">
        <v>91</v>
      </c>
      <c r="AV371" s="13" t="s">
        <v>89</v>
      </c>
      <c r="AW371" s="13" t="s">
        <v>36</v>
      </c>
      <c r="AX371" s="13" t="s">
        <v>81</v>
      </c>
      <c r="AY371" s="246" t="s">
        <v>139</v>
      </c>
    </row>
    <row r="372" s="14" customFormat="1">
      <c r="A372" s="14"/>
      <c r="B372" s="247"/>
      <c r="C372" s="248"/>
      <c r="D372" s="232" t="s">
        <v>150</v>
      </c>
      <c r="E372" s="249" t="s">
        <v>1</v>
      </c>
      <c r="F372" s="250" t="s">
        <v>834</v>
      </c>
      <c r="G372" s="248"/>
      <c r="H372" s="251">
        <v>276.47399999999999</v>
      </c>
      <c r="I372" s="252"/>
      <c r="J372" s="248"/>
      <c r="K372" s="248"/>
      <c r="L372" s="253"/>
      <c r="M372" s="254"/>
      <c r="N372" s="255"/>
      <c r="O372" s="255"/>
      <c r="P372" s="255"/>
      <c r="Q372" s="255"/>
      <c r="R372" s="255"/>
      <c r="S372" s="255"/>
      <c r="T372" s="256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7" t="s">
        <v>150</v>
      </c>
      <c r="AU372" s="257" t="s">
        <v>91</v>
      </c>
      <c r="AV372" s="14" t="s">
        <v>91</v>
      </c>
      <c r="AW372" s="14" t="s">
        <v>36</v>
      </c>
      <c r="AX372" s="14" t="s">
        <v>81</v>
      </c>
      <c r="AY372" s="257" t="s">
        <v>139</v>
      </c>
    </row>
    <row r="373" s="15" customFormat="1">
      <c r="A373" s="15"/>
      <c r="B373" s="258"/>
      <c r="C373" s="259"/>
      <c r="D373" s="232" t="s">
        <v>150</v>
      </c>
      <c r="E373" s="260" t="s">
        <v>1</v>
      </c>
      <c r="F373" s="261" t="s">
        <v>156</v>
      </c>
      <c r="G373" s="259"/>
      <c r="H373" s="262">
        <v>276.47399999999999</v>
      </c>
      <c r="I373" s="263"/>
      <c r="J373" s="259"/>
      <c r="K373" s="259"/>
      <c r="L373" s="264"/>
      <c r="M373" s="265"/>
      <c r="N373" s="266"/>
      <c r="O373" s="266"/>
      <c r="P373" s="266"/>
      <c r="Q373" s="266"/>
      <c r="R373" s="266"/>
      <c r="S373" s="266"/>
      <c r="T373" s="267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68" t="s">
        <v>150</v>
      </c>
      <c r="AU373" s="268" t="s">
        <v>91</v>
      </c>
      <c r="AV373" s="15" t="s">
        <v>157</v>
      </c>
      <c r="AW373" s="15" t="s">
        <v>36</v>
      </c>
      <c r="AX373" s="15" t="s">
        <v>81</v>
      </c>
      <c r="AY373" s="268" t="s">
        <v>139</v>
      </c>
    </row>
    <row r="374" s="13" customFormat="1">
      <c r="A374" s="13"/>
      <c r="B374" s="237"/>
      <c r="C374" s="238"/>
      <c r="D374" s="232" t="s">
        <v>150</v>
      </c>
      <c r="E374" s="239" t="s">
        <v>1</v>
      </c>
      <c r="F374" s="240" t="s">
        <v>420</v>
      </c>
      <c r="G374" s="238"/>
      <c r="H374" s="239" t="s">
        <v>1</v>
      </c>
      <c r="I374" s="241"/>
      <c r="J374" s="238"/>
      <c r="K374" s="238"/>
      <c r="L374" s="242"/>
      <c r="M374" s="243"/>
      <c r="N374" s="244"/>
      <c r="O374" s="244"/>
      <c r="P374" s="244"/>
      <c r="Q374" s="244"/>
      <c r="R374" s="244"/>
      <c r="S374" s="244"/>
      <c r="T374" s="245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6" t="s">
        <v>150</v>
      </c>
      <c r="AU374" s="246" t="s">
        <v>91</v>
      </c>
      <c r="AV374" s="13" t="s">
        <v>89</v>
      </c>
      <c r="AW374" s="13" t="s">
        <v>36</v>
      </c>
      <c r="AX374" s="13" t="s">
        <v>81</v>
      </c>
      <c r="AY374" s="246" t="s">
        <v>139</v>
      </c>
    </row>
    <row r="375" s="14" customFormat="1">
      <c r="A375" s="14"/>
      <c r="B375" s="247"/>
      <c r="C375" s="248"/>
      <c r="D375" s="232" t="s">
        <v>150</v>
      </c>
      <c r="E375" s="249" t="s">
        <v>1</v>
      </c>
      <c r="F375" s="250" t="s">
        <v>845</v>
      </c>
      <c r="G375" s="248"/>
      <c r="H375" s="251">
        <v>301.608</v>
      </c>
      <c r="I375" s="252"/>
      <c r="J375" s="248"/>
      <c r="K375" s="248"/>
      <c r="L375" s="253"/>
      <c r="M375" s="254"/>
      <c r="N375" s="255"/>
      <c r="O375" s="255"/>
      <c r="P375" s="255"/>
      <c r="Q375" s="255"/>
      <c r="R375" s="255"/>
      <c r="S375" s="255"/>
      <c r="T375" s="256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57" t="s">
        <v>150</v>
      </c>
      <c r="AU375" s="257" t="s">
        <v>91</v>
      </c>
      <c r="AV375" s="14" t="s">
        <v>91</v>
      </c>
      <c r="AW375" s="14" t="s">
        <v>36</v>
      </c>
      <c r="AX375" s="14" t="s">
        <v>81</v>
      </c>
      <c r="AY375" s="257" t="s">
        <v>139</v>
      </c>
    </row>
    <row r="376" s="15" customFormat="1">
      <c r="A376" s="15"/>
      <c r="B376" s="258"/>
      <c r="C376" s="259"/>
      <c r="D376" s="232" t="s">
        <v>150</v>
      </c>
      <c r="E376" s="260" t="s">
        <v>1</v>
      </c>
      <c r="F376" s="261" t="s">
        <v>156</v>
      </c>
      <c r="G376" s="259"/>
      <c r="H376" s="262">
        <v>301.608</v>
      </c>
      <c r="I376" s="263"/>
      <c r="J376" s="259"/>
      <c r="K376" s="259"/>
      <c r="L376" s="264"/>
      <c r="M376" s="265"/>
      <c r="N376" s="266"/>
      <c r="O376" s="266"/>
      <c r="P376" s="266"/>
      <c r="Q376" s="266"/>
      <c r="R376" s="266"/>
      <c r="S376" s="266"/>
      <c r="T376" s="267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T376" s="268" t="s">
        <v>150</v>
      </c>
      <c r="AU376" s="268" t="s">
        <v>91</v>
      </c>
      <c r="AV376" s="15" t="s">
        <v>157</v>
      </c>
      <c r="AW376" s="15" t="s">
        <v>36</v>
      </c>
      <c r="AX376" s="15" t="s">
        <v>81</v>
      </c>
      <c r="AY376" s="268" t="s">
        <v>139</v>
      </c>
    </row>
    <row r="377" s="16" customFormat="1">
      <c r="A377" s="16"/>
      <c r="B377" s="269"/>
      <c r="C377" s="270"/>
      <c r="D377" s="232" t="s">
        <v>150</v>
      </c>
      <c r="E377" s="271" t="s">
        <v>1</v>
      </c>
      <c r="F377" s="272" t="s">
        <v>172</v>
      </c>
      <c r="G377" s="270"/>
      <c r="H377" s="273">
        <v>578.08199999999999</v>
      </c>
      <c r="I377" s="274"/>
      <c r="J377" s="270"/>
      <c r="K377" s="270"/>
      <c r="L377" s="275"/>
      <c r="M377" s="276"/>
      <c r="N377" s="277"/>
      <c r="O377" s="277"/>
      <c r="P377" s="277"/>
      <c r="Q377" s="277"/>
      <c r="R377" s="277"/>
      <c r="S377" s="277"/>
      <c r="T377" s="278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T377" s="279" t="s">
        <v>150</v>
      </c>
      <c r="AU377" s="279" t="s">
        <v>91</v>
      </c>
      <c r="AV377" s="16" t="s">
        <v>146</v>
      </c>
      <c r="AW377" s="16" t="s">
        <v>36</v>
      </c>
      <c r="AX377" s="16" t="s">
        <v>89</v>
      </c>
      <c r="AY377" s="279" t="s">
        <v>139</v>
      </c>
    </row>
    <row r="378" s="2" customFormat="1" ht="21.75" customHeight="1">
      <c r="A378" s="39"/>
      <c r="B378" s="40"/>
      <c r="C378" s="219" t="s">
        <v>439</v>
      </c>
      <c r="D378" s="219" t="s">
        <v>141</v>
      </c>
      <c r="E378" s="220" t="s">
        <v>868</v>
      </c>
      <c r="F378" s="221" t="s">
        <v>869</v>
      </c>
      <c r="G378" s="222" t="s">
        <v>196</v>
      </c>
      <c r="H378" s="223">
        <v>1074</v>
      </c>
      <c r="I378" s="224"/>
      <c r="J378" s="225">
        <f>ROUND(I378*H378,2)</f>
        <v>0</v>
      </c>
      <c r="K378" s="221" t="s">
        <v>145</v>
      </c>
      <c r="L378" s="45"/>
      <c r="M378" s="226" t="s">
        <v>1</v>
      </c>
      <c r="N378" s="227" t="s">
        <v>46</v>
      </c>
      <c r="O378" s="92"/>
      <c r="P378" s="228">
        <f>O378*H378</f>
        <v>0</v>
      </c>
      <c r="Q378" s="228">
        <v>0</v>
      </c>
      <c r="R378" s="228">
        <f>Q378*H378</f>
        <v>0</v>
      </c>
      <c r="S378" s="228">
        <v>0</v>
      </c>
      <c r="T378" s="229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30" t="s">
        <v>89</v>
      </c>
      <c r="AT378" s="230" t="s">
        <v>141</v>
      </c>
      <c r="AU378" s="230" t="s">
        <v>91</v>
      </c>
      <c r="AY378" s="18" t="s">
        <v>139</v>
      </c>
      <c r="BE378" s="231">
        <f>IF(N378="základní",J378,0)</f>
        <v>0</v>
      </c>
      <c r="BF378" s="231">
        <f>IF(N378="snížená",J378,0)</f>
        <v>0</v>
      </c>
      <c r="BG378" s="231">
        <f>IF(N378="zákl. přenesená",J378,0)</f>
        <v>0</v>
      </c>
      <c r="BH378" s="231">
        <f>IF(N378="sníž. přenesená",J378,0)</f>
        <v>0</v>
      </c>
      <c r="BI378" s="231">
        <f>IF(N378="nulová",J378,0)</f>
        <v>0</v>
      </c>
      <c r="BJ378" s="18" t="s">
        <v>89</v>
      </c>
      <c r="BK378" s="231">
        <f>ROUND(I378*H378,2)</f>
        <v>0</v>
      </c>
      <c r="BL378" s="18" t="s">
        <v>89</v>
      </c>
      <c r="BM378" s="230" t="s">
        <v>870</v>
      </c>
    </row>
    <row r="379" s="13" customFormat="1">
      <c r="A379" s="13"/>
      <c r="B379" s="237"/>
      <c r="C379" s="238"/>
      <c r="D379" s="232" t="s">
        <v>150</v>
      </c>
      <c r="E379" s="239" t="s">
        <v>1</v>
      </c>
      <c r="F379" s="240" t="s">
        <v>849</v>
      </c>
      <c r="G379" s="238"/>
      <c r="H379" s="239" t="s">
        <v>1</v>
      </c>
      <c r="I379" s="241"/>
      <c r="J379" s="238"/>
      <c r="K379" s="238"/>
      <c r="L379" s="242"/>
      <c r="M379" s="243"/>
      <c r="N379" s="244"/>
      <c r="O379" s="244"/>
      <c r="P379" s="244"/>
      <c r="Q379" s="244"/>
      <c r="R379" s="244"/>
      <c r="S379" s="244"/>
      <c r="T379" s="245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6" t="s">
        <v>150</v>
      </c>
      <c r="AU379" s="246" t="s">
        <v>91</v>
      </c>
      <c r="AV379" s="13" t="s">
        <v>89</v>
      </c>
      <c r="AW379" s="13" t="s">
        <v>36</v>
      </c>
      <c r="AX379" s="13" t="s">
        <v>81</v>
      </c>
      <c r="AY379" s="246" t="s">
        <v>139</v>
      </c>
    </row>
    <row r="380" s="13" customFormat="1">
      <c r="A380" s="13"/>
      <c r="B380" s="237"/>
      <c r="C380" s="238"/>
      <c r="D380" s="232" t="s">
        <v>150</v>
      </c>
      <c r="E380" s="239" t="s">
        <v>1</v>
      </c>
      <c r="F380" s="240" t="s">
        <v>871</v>
      </c>
      <c r="G380" s="238"/>
      <c r="H380" s="239" t="s">
        <v>1</v>
      </c>
      <c r="I380" s="241"/>
      <c r="J380" s="238"/>
      <c r="K380" s="238"/>
      <c r="L380" s="242"/>
      <c r="M380" s="243"/>
      <c r="N380" s="244"/>
      <c r="O380" s="244"/>
      <c r="P380" s="244"/>
      <c r="Q380" s="244"/>
      <c r="R380" s="244"/>
      <c r="S380" s="244"/>
      <c r="T380" s="245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6" t="s">
        <v>150</v>
      </c>
      <c r="AU380" s="246" t="s">
        <v>91</v>
      </c>
      <c r="AV380" s="13" t="s">
        <v>89</v>
      </c>
      <c r="AW380" s="13" t="s">
        <v>36</v>
      </c>
      <c r="AX380" s="13" t="s">
        <v>81</v>
      </c>
      <c r="AY380" s="246" t="s">
        <v>139</v>
      </c>
    </row>
    <row r="381" s="14" customFormat="1">
      <c r="A381" s="14"/>
      <c r="B381" s="247"/>
      <c r="C381" s="248"/>
      <c r="D381" s="232" t="s">
        <v>150</v>
      </c>
      <c r="E381" s="249" t="s">
        <v>1</v>
      </c>
      <c r="F381" s="250" t="s">
        <v>850</v>
      </c>
      <c r="G381" s="248"/>
      <c r="H381" s="251">
        <v>1074</v>
      </c>
      <c r="I381" s="252"/>
      <c r="J381" s="248"/>
      <c r="K381" s="248"/>
      <c r="L381" s="253"/>
      <c r="M381" s="254"/>
      <c r="N381" s="255"/>
      <c r="O381" s="255"/>
      <c r="P381" s="255"/>
      <c r="Q381" s="255"/>
      <c r="R381" s="255"/>
      <c r="S381" s="255"/>
      <c r="T381" s="256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7" t="s">
        <v>150</v>
      </c>
      <c r="AU381" s="257" t="s">
        <v>91</v>
      </c>
      <c r="AV381" s="14" t="s">
        <v>91</v>
      </c>
      <c r="AW381" s="14" t="s">
        <v>36</v>
      </c>
      <c r="AX381" s="14" t="s">
        <v>81</v>
      </c>
      <c r="AY381" s="257" t="s">
        <v>139</v>
      </c>
    </row>
    <row r="382" s="16" customFormat="1">
      <c r="A382" s="16"/>
      <c r="B382" s="269"/>
      <c r="C382" s="270"/>
      <c r="D382" s="232" t="s">
        <v>150</v>
      </c>
      <c r="E382" s="271" t="s">
        <v>1</v>
      </c>
      <c r="F382" s="272" t="s">
        <v>172</v>
      </c>
      <c r="G382" s="270"/>
      <c r="H382" s="273">
        <v>1074</v>
      </c>
      <c r="I382" s="274"/>
      <c r="J382" s="270"/>
      <c r="K382" s="270"/>
      <c r="L382" s="275"/>
      <c r="M382" s="276"/>
      <c r="N382" s="277"/>
      <c r="O382" s="277"/>
      <c r="P382" s="277"/>
      <c r="Q382" s="277"/>
      <c r="R382" s="277"/>
      <c r="S382" s="277"/>
      <c r="T382" s="278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T382" s="279" t="s">
        <v>150</v>
      </c>
      <c r="AU382" s="279" t="s">
        <v>91</v>
      </c>
      <c r="AV382" s="16" t="s">
        <v>146</v>
      </c>
      <c r="AW382" s="16" t="s">
        <v>36</v>
      </c>
      <c r="AX382" s="16" t="s">
        <v>89</v>
      </c>
      <c r="AY382" s="279" t="s">
        <v>139</v>
      </c>
    </row>
    <row r="383" s="2" customFormat="1" ht="33" customHeight="1">
      <c r="A383" s="39"/>
      <c r="B383" s="40"/>
      <c r="C383" s="219" t="s">
        <v>445</v>
      </c>
      <c r="D383" s="219" t="s">
        <v>141</v>
      </c>
      <c r="E383" s="220" t="s">
        <v>872</v>
      </c>
      <c r="F383" s="221" t="s">
        <v>873</v>
      </c>
      <c r="G383" s="222" t="s">
        <v>196</v>
      </c>
      <c r="H383" s="223">
        <v>1074</v>
      </c>
      <c r="I383" s="224"/>
      <c r="J383" s="225">
        <f>ROUND(I383*H383,2)</f>
        <v>0</v>
      </c>
      <c r="K383" s="221" t="s">
        <v>1</v>
      </c>
      <c r="L383" s="45"/>
      <c r="M383" s="226" t="s">
        <v>1</v>
      </c>
      <c r="N383" s="227" t="s">
        <v>46</v>
      </c>
      <c r="O383" s="92"/>
      <c r="P383" s="228">
        <f>O383*H383</f>
        <v>0</v>
      </c>
      <c r="Q383" s="228">
        <v>0</v>
      </c>
      <c r="R383" s="228">
        <f>Q383*H383</f>
        <v>0</v>
      </c>
      <c r="S383" s="228">
        <v>0</v>
      </c>
      <c r="T383" s="229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0" t="s">
        <v>89</v>
      </c>
      <c r="AT383" s="230" t="s">
        <v>141</v>
      </c>
      <c r="AU383" s="230" t="s">
        <v>91</v>
      </c>
      <c r="AY383" s="18" t="s">
        <v>139</v>
      </c>
      <c r="BE383" s="231">
        <f>IF(N383="základní",J383,0)</f>
        <v>0</v>
      </c>
      <c r="BF383" s="231">
        <f>IF(N383="snížená",J383,0)</f>
        <v>0</v>
      </c>
      <c r="BG383" s="231">
        <f>IF(N383="zákl. přenesená",J383,0)</f>
        <v>0</v>
      </c>
      <c r="BH383" s="231">
        <f>IF(N383="sníž. přenesená",J383,0)</f>
        <v>0</v>
      </c>
      <c r="BI383" s="231">
        <f>IF(N383="nulová",J383,0)</f>
        <v>0</v>
      </c>
      <c r="BJ383" s="18" t="s">
        <v>89</v>
      </c>
      <c r="BK383" s="231">
        <f>ROUND(I383*H383,2)</f>
        <v>0</v>
      </c>
      <c r="BL383" s="18" t="s">
        <v>89</v>
      </c>
      <c r="BM383" s="230" t="s">
        <v>874</v>
      </c>
    </row>
    <row r="384" s="13" customFormat="1">
      <c r="A384" s="13"/>
      <c r="B384" s="237"/>
      <c r="C384" s="238"/>
      <c r="D384" s="232" t="s">
        <v>150</v>
      </c>
      <c r="E384" s="239" t="s">
        <v>1</v>
      </c>
      <c r="F384" s="240" t="s">
        <v>849</v>
      </c>
      <c r="G384" s="238"/>
      <c r="H384" s="239" t="s">
        <v>1</v>
      </c>
      <c r="I384" s="241"/>
      <c r="J384" s="238"/>
      <c r="K384" s="238"/>
      <c r="L384" s="242"/>
      <c r="M384" s="243"/>
      <c r="N384" s="244"/>
      <c r="O384" s="244"/>
      <c r="P384" s="244"/>
      <c r="Q384" s="244"/>
      <c r="R384" s="244"/>
      <c r="S384" s="244"/>
      <c r="T384" s="245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6" t="s">
        <v>150</v>
      </c>
      <c r="AU384" s="246" t="s">
        <v>91</v>
      </c>
      <c r="AV384" s="13" t="s">
        <v>89</v>
      </c>
      <c r="AW384" s="13" t="s">
        <v>36</v>
      </c>
      <c r="AX384" s="13" t="s">
        <v>81</v>
      </c>
      <c r="AY384" s="246" t="s">
        <v>139</v>
      </c>
    </row>
    <row r="385" s="13" customFormat="1">
      <c r="A385" s="13"/>
      <c r="B385" s="237"/>
      <c r="C385" s="238"/>
      <c r="D385" s="232" t="s">
        <v>150</v>
      </c>
      <c r="E385" s="239" t="s">
        <v>1</v>
      </c>
      <c r="F385" s="240" t="s">
        <v>414</v>
      </c>
      <c r="G385" s="238"/>
      <c r="H385" s="239" t="s">
        <v>1</v>
      </c>
      <c r="I385" s="241"/>
      <c r="J385" s="238"/>
      <c r="K385" s="238"/>
      <c r="L385" s="242"/>
      <c r="M385" s="243"/>
      <c r="N385" s="244"/>
      <c r="O385" s="244"/>
      <c r="P385" s="244"/>
      <c r="Q385" s="244"/>
      <c r="R385" s="244"/>
      <c r="S385" s="244"/>
      <c r="T385" s="24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6" t="s">
        <v>150</v>
      </c>
      <c r="AU385" s="246" t="s">
        <v>91</v>
      </c>
      <c r="AV385" s="13" t="s">
        <v>89</v>
      </c>
      <c r="AW385" s="13" t="s">
        <v>36</v>
      </c>
      <c r="AX385" s="13" t="s">
        <v>81</v>
      </c>
      <c r="AY385" s="246" t="s">
        <v>139</v>
      </c>
    </row>
    <row r="386" s="14" customFormat="1">
      <c r="A386" s="14"/>
      <c r="B386" s="247"/>
      <c r="C386" s="248"/>
      <c r="D386" s="232" t="s">
        <v>150</v>
      </c>
      <c r="E386" s="249" t="s">
        <v>1</v>
      </c>
      <c r="F386" s="250" t="s">
        <v>850</v>
      </c>
      <c r="G386" s="248"/>
      <c r="H386" s="251">
        <v>1074</v>
      </c>
      <c r="I386" s="252"/>
      <c r="J386" s="248"/>
      <c r="K386" s="248"/>
      <c r="L386" s="253"/>
      <c r="M386" s="254"/>
      <c r="N386" s="255"/>
      <c r="O386" s="255"/>
      <c r="P386" s="255"/>
      <c r="Q386" s="255"/>
      <c r="R386" s="255"/>
      <c r="S386" s="255"/>
      <c r="T386" s="256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7" t="s">
        <v>150</v>
      </c>
      <c r="AU386" s="257" t="s">
        <v>91</v>
      </c>
      <c r="AV386" s="14" t="s">
        <v>91</v>
      </c>
      <c r="AW386" s="14" t="s">
        <v>36</v>
      </c>
      <c r="AX386" s="14" t="s">
        <v>81</v>
      </c>
      <c r="AY386" s="257" t="s">
        <v>139</v>
      </c>
    </row>
    <row r="387" s="16" customFormat="1">
      <c r="A387" s="16"/>
      <c r="B387" s="269"/>
      <c r="C387" s="270"/>
      <c r="D387" s="232" t="s">
        <v>150</v>
      </c>
      <c r="E387" s="271" t="s">
        <v>1</v>
      </c>
      <c r="F387" s="272" t="s">
        <v>172</v>
      </c>
      <c r="G387" s="270"/>
      <c r="H387" s="273">
        <v>1074</v>
      </c>
      <c r="I387" s="274"/>
      <c r="J387" s="270"/>
      <c r="K387" s="270"/>
      <c r="L387" s="275"/>
      <c r="M387" s="276"/>
      <c r="N387" s="277"/>
      <c r="O387" s="277"/>
      <c r="P387" s="277"/>
      <c r="Q387" s="277"/>
      <c r="R387" s="277"/>
      <c r="S387" s="277"/>
      <c r="T387" s="278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T387" s="279" t="s">
        <v>150</v>
      </c>
      <c r="AU387" s="279" t="s">
        <v>91</v>
      </c>
      <c r="AV387" s="16" t="s">
        <v>146</v>
      </c>
      <c r="AW387" s="16" t="s">
        <v>36</v>
      </c>
      <c r="AX387" s="16" t="s">
        <v>89</v>
      </c>
      <c r="AY387" s="279" t="s">
        <v>139</v>
      </c>
    </row>
    <row r="388" s="2" customFormat="1" ht="21.75" customHeight="1">
      <c r="A388" s="39"/>
      <c r="B388" s="40"/>
      <c r="C388" s="219" t="s">
        <v>451</v>
      </c>
      <c r="D388" s="219" t="s">
        <v>141</v>
      </c>
      <c r="E388" s="220" t="s">
        <v>875</v>
      </c>
      <c r="F388" s="221" t="s">
        <v>876</v>
      </c>
      <c r="G388" s="222" t="s">
        <v>167</v>
      </c>
      <c r="H388" s="223">
        <v>103</v>
      </c>
      <c r="I388" s="224"/>
      <c r="J388" s="225">
        <f>ROUND(I388*H388,2)</f>
        <v>0</v>
      </c>
      <c r="K388" s="221" t="s">
        <v>1</v>
      </c>
      <c r="L388" s="45"/>
      <c r="M388" s="226" t="s">
        <v>1</v>
      </c>
      <c r="N388" s="227" t="s">
        <v>46</v>
      </c>
      <c r="O388" s="92"/>
      <c r="P388" s="228">
        <f>O388*H388</f>
        <v>0</v>
      </c>
      <c r="Q388" s="228">
        <v>0</v>
      </c>
      <c r="R388" s="228">
        <f>Q388*H388</f>
        <v>0</v>
      </c>
      <c r="S388" s="228">
        <v>0</v>
      </c>
      <c r="T388" s="229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30" t="s">
        <v>89</v>
      </c>
      <c r="AT388" s="230" t="s">
        <v>141</v>
      </c>
      <c r="AU388" s="230" t="s">
        <v>91</v>
      </c>
      <c r="AY388" s="18" t="s">
        <v>139</v>
      </c>
      <c r="BE388" s="231">
        <f>IF(N388="základní",J388,0)</f>
        <v>0</v>
      </c>
      <c r="BF388" s="231">
        <f>IF(N388="snížená",J388,0)</f>
        <v>0</v>
      </c>
      <c r="BG388" s="231">
        <f>IF(N388="zákl. přenesená",J388,0)</f>
        <v>0</v>
      </c>
      <c r="BH388" s="231">
        <f>IF(N388="sníž. přenesená",J388,0)</f>
        <v>0</v>
      </c>
      <c r="BI388" s="231">
        <f>IF(N388="nulová",J388,0)</f>
        <v>0</v>
      </c>
      <c r="BJ388" s="18" t="s">
        <v>89</v>
      </c>
      <c r="BK388" s="231">
        <f>ROUND(I388*H388,2)</f>
        <v>0</v>
      </c>
      <c r="BL388" s="18" t="s">
        <v>89</v>
      </c>
      <c r="BM388" s="230" t="s">
        <v>877</v>
      </c>
    </row>
    <row r="389" s="14" customFormat="1">
      <c r="A389" s="14"/>
      <c r="B389" s="247"/>
      <c r="C389" s="248"/>
      <c r="D389" s="232" t="s">
        <v>150</v>
      </c>
      <c r="E389" s="249" t="s">
        <v>1</v>
      </c>
      <c r="F389" s="250" t="s">
        <v>878</v>
      </c>
      <c r="G389" s="248"/>
      <c r="H389" s="251">
        <v>103</v>
      </c>
      <c r="I389" s="252"/>
      <c r="J389" s="248"/>
      <c r="K389" s="248"/>
      <c r="L389" s="253"/>
      <c r="M389" s="254"/>
      <c r="N389" s="255"/>
      <c r="O389" s="255"/>
      <c r="P389" s="255"/>
      <c r="Q389" s="255"/>
      <c r="R389" s="255"/>
      <c r="S389" s="255"/>
      <c r="T389" s="256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7" t="s">
        <v>150</v>
      </c>
      <c r="AU389" s="257" t="s">
        <v>91</v>
      </c>
      <c r="AV389" s="14" t="s">
        <v>91</v>
      </c>
      <c r="AW389" s="14" t="s">
        <v>36</v>
      </c>
      <c r="AX389" s="14" t="s">
        <v>81</v>
      </c>
      <c r="AY389" s="257" t="s">
        <v>139</v>
      </c>
    </row>
    <row r="390" s="16" customFormat="1">
      <c r="A390" s="16"/>
      <c r="B390" s="269"/>
      <c r="C390" s="270"/>
      <c r="D390" s="232" t="s">
        <v>150</v>
      </c>
      <c r="E390" s="271" t="s">
        <v>1</v>
      </c>
      <c r="F390" s="272" t="s">
        <v>172</v>
      </c>
      <c r="G390" s="270"/>
      <c r="H390" s="273">
        <v>103</v>
      </c>
      <c r="I390" s="274"/>
      <c r="J390" s="270"/>
      <c r="K390" s="270"/>
      <c r="L390" s="275"/>
      <c r="M390" s="276"/>
      <c r="N390" s="277"/>
      <c r="O390" s="277"/>
      <c r="P390" s="277"/>
      <c r="Q390" s="277"/>
      <c r="R390" s="277"/>
      <c r="S390" s="277"/>
      <c r="T390" s="278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T390" s="279" t="s">
        <v>150</v>
      </c>
      <c r="AU390" s="279" t="s">
        <v>91</v>
      </c>
      <c r="AV390" s="16" t="s">
        <v>146</v>
      </c>
      <c r="AW390" s="16" t="s">
        <v>36</v>
      </c>
      <c r="AX390" s="16" t="s">
        <v>89</v>
      </c>
      <c r="AY390" s="279" t="s">
        <v>139</v>
      </c>
    </row>
    <row r="391" s="12" customFormat="1" ht="22.8" customHeight="1">
      <c r="A391" s="12"/>
      <c r="B391" s="203"/>
      <c r="C391" s="204"/>
      <c r="D391" s="205" t="s">
        <v>80</v>
      </c>
      <c r="E391" s="217" t="s">
        <v>203</v>
      </c>
      <c r="F391" s="217" t="s">
        <v>531</v>
      </c>
      <c r="G391" s="204"/>
      <c r="H391" s="204"/>
      <c r="I391" s="207"/>
      <c r="J391" s="218">
        <f>BK391</f>
        <v>0</v>
      </c>
      <c r="K391" s="204"/>
      <c r="L391" s="209"/>
      <c r="M391" s="210"/>
      <c r="N391" s="211"/>
      <c r="O391" s="211"/>
      <c r="P391" s="212">
        <f>P392+SUM(P393:P486)+P514</f>
        <v>0</v>
      </c>
      <c r="Q391" s="211"/>
      <c r="R391" s="212">
        <f>R392+SUM(R393:R486)+R514</f>
        <v>1.7210149999999997</v>
      </c>
      <c r="S391" s="211"/>
      <c r="T391" s="213">
        <f>T392+SUM(T393:T486)+T514</f>
        <v>11.124500000000001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214" t="s">
        <v>89</v>
      </c>
      <c r="AT391" s="215" t="s">
        <v>80</v>
      </c>
      <c r="AU391" s="215" t="s">
        <v>89</v>
      </c>
      <c r="AY391" s="214" t="s">
        <v>139</v>
      </c>
      <c r="BK391" s="216">
        <f>BK392+SUM(BK393:BK486)+BK514</f>
        <v>0</v>
      </c>
    </row>
    <row r="392" s="2" customFormat="1" ht="33" customHeight="1">
      <c r="A392" s="39"/>
      <c r="B392" s="40"/>
      <c r="C392" s="219" t="s">
        <v>457</v>
      </c>
      <c r="D392" s="219" t="s">
        <v>141</v>
      </c>
      <c r="E392" s="220" t="s">
        <v>879</v>
      </c>
      <c r="F392" s="221" t="s">
        <v>880</v>
      </c>
      <c r="G392" s="222" t="s">
        <v>167</v>
      </c>
      <c r="H392" s="223">
        <v>251.34</v>
      </c>
      <c r="I392" s="224"/>
      <c r="J392" s="225">
        <f>ROUND(I392*H392,2)</f>
        <v>0</v>
      </c>
      <c r="K392" s="221" t="s">
        <v>145</v>
      </c>
      <c r="L392" s="45"/>
      <c r="M392" s="226" t="s">
        <v>1</v>
      </c>
      <c r="N392" s="227" t="s">
        <v>46</v>
      </c>
      <c r="O392" s="92"/>
      <c r="P392" s="228">
        <f>O392*H392</f>
        <v>0</v>
      </c>
      <c r="Q392" s="228">
        <v>0</v>
      </c>
      <c r="R392" s="228">
        <f>Q392*H392</f>
        <v>0</v>
      </c>
      <c r="S392" s="228">
        <v>0</v>
      </c>
      <c r="T392" s="229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30" t="s">
        <v>146</v>
      </c>
      <c r="AT392" s="230" t="s">
        <v>141</v>
      </c>
      <c r="AU392" s="230" t="s">
        <v>91</v>
      </c>
      <c r="AY392" s="18" t="s">
        <v>139</v>
      </c>
      <c r="BE392" s="231">
        <f>IF(N392="základní",J392,0)</f>
        <v>0</v>
      </c>
      <c r="BF392" s="231">
        <f>IF(N392="snížená",J392,0)</f>
        <v>0</v>
      </c>
      <c r="BG392" s="231">
        <f>IF(N392="zákl. přenesená",J392,0)</f>
        <v>0</v>
      </c>
      <c r="BH392" s="231">
        <f>IF(N392="sníž. přenesená",J392,0)</f>
        <v>0</v>
      </c>
      <c r="BI392" s="231">
        <f>IF(N392="nulová",J392,0)</f>
        <v>0</v>
      </c>
      <c r="BJ392" s="18" t="s">
        <v>89</v>
      </c>
      <c r="BK392" s="231">
        <f>ROUND(I392*H392,2)</f>
        <v>0</v>
      </c>
      <c r="BL392" s="18" t="s">
        <v>146</v>
      </c>
      <c r="BM392" s="230" t="s">
        <v>881</v>
      </c>
    </row>
    <row r="393" s="13" customFormat="1">
      <c r="A393" s="13"/>
      <c r="B393" s="237"/>
      <c r="C393" s="238"/>
      <c r="D393" s="232" t="s">
        <v>150</v>
      </c>
      <c r="E393" s="239" t="s">
        <v>1</v>
      </c>
      <c r="F393" s="240" t="s">
        <v>882</v>
      </c>
      <c r="G393" s="238"/>
      <c r="H393" s="239" t="s">
        <v>1</v>
      </c>
      <c r="I393" s="241"/>
      <c r="J393" s="238"/>
      <c r="K393" s="238"/>
      <c r="L393" s="242"/>
      <c r="M393" s="243"/>
      <c r="N393" s="244"/>
      <c r="O393" s="244"/>
      <c r="P393" s="244"/>
      <c r="Q393" s="244"/>
      <c r="R393" s="244"/>
      <c r="S393" s="244"/>
      <c r="T393" s="245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6" t="s">
        <v>150</v>
      </c>
      <c r="AU393" s="246" t="s">
        <v>91</v>
      </c>
      <c r="AV393" s="13" t="s">
        <v>89</v>
      </c>
      <c r="AW393" s="13" t="s">
        <v>36</v>
      </c>
      <c r="AX393" s="13" t="s">
        <v>81</v>
      </c>
      <c r="AY393" s="246" t="s">
        <v>139</v>
      </c>
    </row>
    <row r="394" s="13" customFormat="1">
      <c r="A394" s="13"/>
      <c r="B394" s="237"/>
      <c r="C394" s="238"/>
      <c r="D394" s="232" t="s">
        <v>150</v>
      </c>
      <c r="E394" s="239" t="s">
        <v>1</v>
      </c>
      <c r="F394" s="240" t="s">
        <v>883</v>
      </c>
      <c r="G394" s="238"/>
      <c r="H394" s="239" t="s">
        <v>1</v>
      </c>
      <c r="I394" s="241"/>
      <c r="J394" s="238"/>
      <c r="K394" s="238"/>
      <c r="L394" s="242"/>
      <c r="M394" s="243"/>
      <c r="N394" s="244"/>
      <c r="O394" s="244"/>
      <c r="P394" s="244"/>
      <c r="Q394" s="244"/>
      <c r="R394" s="244"/>
      <c r="S394" s="244"/>
      <c r="T394" s="245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6" t="s">
        <v>150</v>
      </c>
      <c r="AU394" s="246" t="s">
        <v>91</v>
      </c>
      <c r="AV394" s="13" t="s">
        <v>89</v>
      </c>
      <c r="AW394" s="13" t="s">
        <v>36</v>
      </c>
      <c r="AX394" s="13" t="s">
        <v>81</v>
      </c>
      <c r="AY394" s="246" t="s">
        <v>139</v>
      </c>
    </row>
    <row r="395" s="14" customFormat="1">
      <c r="A395" s="14"/>
      <c r="B395" s="247"/>
      <c r="C395" s="248"/>
      <c r="D395" s="232" t="s">
        <v>150</v>
      </c>
      <c r="E395" s="249" t="s">
        <v>1</v>
      </c>
      <c r="F395" s="250" t="s">
        <v>752</v>
      </c>
      <c r="G395" s="248"/>
      <c r="H395" s="251">
        <v>251.34</v>
      </c>
      <c r="I395" s="252"/>
      <c r="J395" s="248"/>
      <c r="K395" s="248"/>
      <c r="L395" s="253"/>
      <c r="M395" s="254"/>
      <c r="N395" s="255"/>
      <c r="O395" s="255"/>
      <c r="P395" s="255"/>
      <c r="Q395" s="255"/>
      <c r="R395" s="255"/>
      <c r="S395" s="255"/>
      <c r="T395" s="256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7" t="s">
        <v>150</v>
      </c>
      <c r="AU395" s="257" t="s">
        <v>91</v>
      </c>
      <c r="AV395" s="14" t="s">
        <v>91</v>
      </c>
      <c r="AW395" s="14" t="s">
        <v>36</v>
      </c>
      <c r="AX395" s="14" t="s">
        <v>81</v>
      </c>
      <c r="AY395" s="257" t="s">
        <v>139</v>
      </c>
    </row>
    <row r="396" s="16" customFormat="1">
      <c r="A396" s="16"/>
      <c r="B396" s="269"/>
      <c r="C396" s="270"/>
      <c r="D396" s="232" t="s">
        <v>150</v>
      </c>
      <c r="E396" s="271" t="s">
        <v>1</v>
      </c>
      <c r="F396" s="272" t="s">
        <v>172</v>
      </c>
      <c r="G396" s="270"/>
      <c r="H396" s="273">
        <v>251.34</v>
      </c>
      <c r="I396" s="274"/>
      <c r="J396" s="270"/>
      <c r="K396" s="270"/>
      <c r="L396" s="275"/>
      <c r="M396" s="276"/>
      <c r="N396" s="277"/>
      <c r="O396" s="277"/>
      <c r="P396" s="277"/>
      <c r="Q396" s="277"/>
      <c r="R396" s="277"/>
      <c r="S396" s="277"/>
      <c r="T396" s="278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T396" s="279" t="s">
        <v>150</v>
      </c>
      <c r="AU396" s="279" t="s">
        <v>91</v>
      </c>
      <c r="AV396" s="16" t="s">
        <v>146</v>
      </c>
      <c r="AW396" s="16" t="s">
        <v>36</v>
      </c>
      <c r="AX396" s="16" t="s">
        <v>89</v>
      </c>
      <c r="AY396" s="279" t="s">
        <v>139</v>
      </c>
    </row>
    <row r="397" s="2" customFormat="1" ht="24.15" customHeight="1">
      <c r="A397" s="39"/>
      <c r="B397" s="40"/>
      <c r="C397" s="280" t="s">
        <v>463</v>
      </c>
      <c r="D397" s="280" t="s">
        <v>327</v>
      </c>
      <c r="E397" s="281" t="s">
        <v>884</v>
      </c>
      <c r="F397" s="282" t="s">
        <v>885</v>
      </c>
      <c r="G397" s="283" t="s">
        <v>167</v>
      </c>
      <c r="H397" s="284">
        <v>255.11000000000001</v>
      </c>
      <c r="I397" s="285"/>
      <c r="J397" s="286">
        <f>ROUND(I397*H397,2)</f>
        <v>0</v>
      </c>
      <c r="K397" s="282" t="s">
        <v>145</v>
      </c>
      <c r="L397" s="287"/>
      <c r="M397" s="288" t="s">
        <v>1</v>
      </c>
      <c r="N397" s="289" t="s">
        <v>46</v>
      </c>
      <c r="O397" s="92"/>
      <c r="P397" s="228">
        <f>O397*H397</f>
        <v>0</v>
      </c>
      <c r="Q397" s="228">
        <v>0.0031800000000000001</v>
      </c>
      <c r="R397" s="228">
        <f>Q397*H397</f>
        <v>0.81124980000000002</v>
      </c>
      <c r="S397" s="228">
        <v>0</v>
      </c>
      <c r="T397" s="229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30" t="s">
        <v>203</v>
      </c>
      <c r="AT397" s="230" t="s">
        <v>327</v>
      </c>
      <c r="AU397" s="230" t="s">
        <v>91</v>
      </c>
      <c r="AY397" s="18" t="s">
        <v>139</v>
      </c>
      <c r="BE397" s="231">
        <f>IF(N397="základní",J397,0)</f>
        <v>0</v>
      </c>
      <c r="BF397" s="231">
        <f>IF(N397="snížená",J397,0)</f>
        <v>0</v>
      </c>
      <c r="BG397" s="231">
        <f>IF(N397="zákl. přenesená",J397,0)</f>
        <v>0</v>
      </c>
      <c r="BH397" s="231">
        <f>IF(N397="sníž. přenesená",J397,0)</f>
        <v>0</v>
      </c>
      <c r="BI397" s="231">
        <f>IF(N397="nulová",J397,0)</f>
        <v>0</v>
      </c>
      <c r="BJ397" s="18" t="s">
        <v>89</v>
      </c>
      <c r="BK397" s="231">
        <f>ROUND(I397*H397,2)</f>
        <v>0</v>
      </c>
      <c r="BL397" s="18" t="s">
        <v>146</v>
      </c>
      <c r="BM397" s="230" t="s">
        <v>886</v>
      </c>
    </row>
    <row r="398" s="13" customFormat="1">
      <c r="A398" s="13"/>
      <c r="B398" s="237"/>
      <c r="C398" s="238"/>
      <c r="D398" s="232" t="s">
        <v>150</v>
      </c>
      <c r="E398" s="239" t="s">
        <v>1</v>
      </c>
      <c r="F398" s="240" t="s">
        <v>882</v>
      </c>
      <c r="G398" s="238"/>
      <c r="H398" s="239" t="s">
        <v>1</v>
      </c>
      <c r="I398" s="241"/>
      <c r="J398" s="238"/>
      <c r="K398" s="238"/>
      <c r="L398" s="242"/>
      <c r="M398" s="243"/>
      <c r="N398" s="244"/>
      <c r="O398" s="244"/>
      <c r="P398" s="244"/>
      <c r="Q398" s="244"/>
      <c r="R398" s="244"/>
      <c r="S398" s="244"/>
      <c r="T398" s="245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6" t="s">
        <v>150</v>
      </c>
      <c r="AU398" s="246" t="s">
        <v>91</v>
      </c>
      <c r="AV398" s="13" t="s">
        <v>89</v>
      </c>
      <c r="AW398" s="13" t="s">
        <v>36</v>
      </c>
      <c r="AX398" s="13" t="s">
        <v>81</v>
      </c>
      <c r="AY398" s="246" t="s">
        <v>139</v>
      </c>
    </row>
    <row r="399" s="13" customFormat="1">
      <c r="A399" s="13"/>
      <c r="B399" s="237"/>
      <c r="C399" s="238"/>
      <c r="D399" s="232" t="s">
        <v>150</v>
      </c>
      <c r="E399" s="239" t="s">
        <v>1</v>
      </c>
      <c r="F399" s="240" t="s">
        <v>883</v>
      </c>
      <c r="G399" s="238"/>
      <c r="H399" s="239" t="s">
        <v>1</v>
      </c>
      <c r="I399" s="241"/>
      <c r="J399" s="238"/>
      <c r="K399" s="238"/>
      <c r="L399" s="242"/>
      <c r="M399" s="243"/>
      <c r="N399" s="244"/>
      <c r="O399" s="244"/>
      <c r="P399" s="244"/>
      <c r="Q399" s="244"/>
      <c r="R399" s="244"/>
      <c r="S399" s="244"/>
      <c r="T399" s="24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6" t="s">
        <v>150</v>
      </c>
      <c r="AU399" s="246" t="s">
        <v>91</v>
      </c>
      <c r="AV399" s="13" t="s">
        <v>89</v>
      </c>
      <c r="AW399" s="13" t="s">
        <v>36</v>
      </c>
      <c r="AX399" s="13" t="s">
        <v>81</v>
      </c>
      <c r="AY399" s="246" t="s">
        <v>139</v>
      </c>
    </row>
    <row r="400" s="14" customFormat="1">
      <c r="A400" s="14"/>
      <c r="B400" s="247"/>
      <c r="C400" s="248"/>
      <c r="D400" s="232" t="s">
        <v>150</v>
      </c>
      <c r="E400" s="249" t="s">
        <v>1</v>
      </c>
      <c r="F400" s="250" t="s">
        <v>887</v>
      </c>
      <c r="G400" s="248"/>
      <c r="H400" s="251">
        <v>255.11000000000001</v>
      </c>
      <c r="I400" s="252"/>
      <c r="J400" s="248"/>
      <c r="K400" s="248"/>
      <c r="L400" s="253"/>
      <c r="M400" s="254"/>
      <c r="N400" s="255"/>
      <c r="O400" s="255"/>
      <c r="P400" s="255"/>
      <c r="Q400" s="255"/>
      <c r="R400" s="255"/>
      <c r="S400" s="255"/>
      <c r="T400" s="256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7" t="s">
        <v>150</v>
      </c>
      <c r="AU400" s="257" t="s">
        <v>91</v>
      </c>
      <c r="AV400" s="14" t="s">
        <v>91</v>
      </c>
      <c r="AW400" s="14" t="s">
        <v>36</v>
      </c>
      <c r="AX400" s="14" t="s">
        <v>81</v>
      </c>
      <c r="AY400" s="257" t="s">
        <v>139</v>
      </c>
    </row>
    <row r="401" s="16" customFormat="1">
      <c r="A401" s="16"/>
      <c r="B401" s="269"/>
      <c r="C401" s="270"/>
      <c r="D401" s="232" t="s">
        <v>150</v>
      </c>
      <c r="E401" s="271" t="s">
        <v>1</v>
      </c>
      <c r="F401" s="272" t="s">
        <v>172</v>
      </c>
      <c r="G401" s="270"/>
      <c r="H401" s="273">
        <v>255.11000000000001</v>
      </c>
      <c r="I401" s="274"/>
      <c r="J401" s="270"/>
      <c r="K401" s="270"/>
      <c r="L401" s="275"/>
      <c r="M401" s="276"/>
      <c r="N401" s="277"/>
      <c r="O401" s="277"/>
      <c r="P401" s="277"/>
      <c r="Q401" s="277"/>
      <c r="R401" s="277"/>
      <c r="S401" s="277"/>
      <c r="T401" s="278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T401" s="279" t="s">
        <v>150</v>
      </c>
      <c r="AU401" s="279" t="s">
        <v>91</v>
      </c>
      <c r="AV401" s="16" t="s">
        <v>146</v>
      </c>
      <c r="AW401" s="16" t="s">
        <v>36</v>
      </c>
      <c r="AX401" s="16" t="s">
        <v>89</v>
      </c>
      <c r="AY401" s="279" t="s">
        <v>139</v>
      </c>
    </row>
    <row r="402" s="2" customFormat="1" ht="24.15" customHeight="1">
      <c r="A402" s="39"/>
      <c r="B402" s="40"/>
      <c r="C402" s="219" t="s">
        <v>470</v>
      </c>
      <c r="D402" s="219" t="s">
        <v>141</v>
      </c>
      <c r="E402" s="220" t="s">
        <v>888</v>
      </c>
      <c r="F402" s="221" t="s">
        <v>889</v>
      </c>
      <c r="G402" s="222" t="s">
        <v>546</v>
      </c>
      <c r="H402" s="223">
        <v>5</v>
      </c>
      <c r="I402" s="224"/>
      <c r="J402" s="225">
        <f>ROUND(I402*H402,2)</f>
        <v>0</v>
      </c>
      <c r="K402" s="221" t="s">
        <v>145</v>
      </c>
      <c r="L402" s="45"/>
      <c r="M402" s="226" t="s">
        <v>1</v>
      </c>
      <c r="N402" s="227" t="s">
        <v>46</v>
      </c>
      <c r="O402" s="92"/>
      <c r="P402" s="228">
        <f>O402*H402</f>
        <v>0</v>
      </c>
      <c r="Q402" s="228">
        <v>0</v>
      </c>
      <c r="R402" s="228">
        <f>Q402*H402</f>
        <v>0</v>
      </c>
      <c r="S402" s="228">
        <v>0</v>
      </c>
      <c r="T402" s="229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30" t="s">
        <v>146</v>
      </c>
      <c r="AT402" s="230" t="s">
        <v>141</v>
      </c>
      <c r="AU402" s="230" t="s">
        <v>91</v>
      </c>
      <c r="AY402" s="18" t="s">
        <v>139</v>
      </c>
      <c r="BE402" s="231">
        <f>IF(N402="základní",J402,0)</f>
        <v>0</v>
      </c>
      <c r="BF402" s="231">
        <f>IF(N402="snížená",J402,0)</f>
        <v>0</v>
      </c>
      <c r="BG402" s="231">
        <f>IF(N402="zákl. přenesená",J402,0)</f>
        <v>0</v>
      </c>
      <c r="BH402" s="231">
        <f>IF(N402="sníž. přenesená",J402,0)</f>
        <v>0</v>
      </c>
      <c r="BI402" s="231">
        <f>IF(N402="nulová",J402,0)</f>
        <v>0</v>
      </c>
      <c r="BJ402" s="18" t="s">
        <v>89</v>
      </c>
      <c r="BK402" s="231">
        <f>ROUND(I402*H402,2)</f>
        <v>0</v>
      </c>
      <c r="BL402" s="18" t="s">
        <v>146</v>
      </c>
      <c r="BM402" s="230" t="s">
        <v>890</v>
      </c>
    </row>
    <row r="403" s="13" customFormat="1">
      <c r="A403" s="13"/>
      <c r="B403" s="237"/>
      <c r="C403" s="238"/>
      <c r="D403" s="232" t="s">
        <v>150</v>
      </c>
      <c r="E403" s="239" t="s">
        <v>1</v>
      </c>
      <c r="F403" s="240" t="s">
        <v>882</v>
      </c>
      <c r="G403" s="238"/>
      <c r="H403" s="239" t="s">
        <v>1</v>
      </c>
      <c r="I403" s="241"/>
      <c r="J403" s="238"/>
      <c r="K403" s="238"/>
      <c r="L403" s="242"/>
      <c r="M403" s="243"/>
      <c r="N403" s="244"/>
      <c r="O403" s="244"/>
      <c r="P403" s="244"/>
      <c r="Q403" s="244"/>
      <c r="R403" s="244"/>
      <c r="S403" s="244"/>
      <c r="T403" s="24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6" t="s">
        <v>150</v>
      </c>
      <c r="AU403" s="246" t="s">
        <v>91</v>
      </c>
      <c r="AV403" s="13" t="s">
        <v>89</v>
      </c>
      <c r="AW403" s="13" t="s">
        <v>36</v>
      </c>
      <c r="AX403" s="13" t="s">
        <v>81</v>
      </c>
      <c r="AY403" s="246" t="s">
        <v>139</v>
      </c>
    </row>
    <row r="404" s="13" customFormat="1">
      <c r="A404" s="13"/>
      <c r="B404" s="237"/>
      <c r="C404" s="238"/>
      <c r="D404" s="232" t="s">
        <v>150</v>
      </c>
      <c r="E404" s="239" t="s">
        <v>1</v>
      </c>
      <c r="F404" s="240" t="s">
        <v>883</v>
      </c>
      <c r="G404" s="238"/>
      <c r="H404" s="239" t="s">
        <v>1</v>
      </c>
      <c r="I404" s="241"/>
      <c r="J404" s="238"/>
      <c r="K404" s="238"/>
      <c r="L404" s="242"/>
      <c r="M404" s="243"/>
      <c r="N404" s="244"/>
      <c r="O404" s="244"/>
      <c r="P404" s="244"/>
      <c r="Q404" s="244"/>
      <c r="R404" s="244"/>
      <c r="S404" s="244"/>
      <c r="T404" s="245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6" t="s">
        <v>150</v>
      </c>
      <c r="AU404" s="246" t="s">
        <v>91</v>
      </c>
      <c r="AV404" s="13" t="s">
        <v>89</v>
      </c>
      <c r="AW404" s="13" t="s">
        <v>36</v>
      </c>
      <c r="AX404" s="13" t="s">
        <v>81</v>
      </c>
      <c r="AY404" s="246" t="s">
        <v>139</v>
      </c>
    </row>
    <row r="405" s="14" customFormat="1">
      <c r="A405" s="14"/>
      <c r="B405" s="247"/>
      <c r="C405" s="248"/>
      <c r="D405" s="232" t="s">
        <v>150</v>
      </c>
      <c r="E405" s="249" t="s">
        <v>1</v>
      </c>
      <c r="F405" s="250" t="s">
        <v>891</v>
      </c>
      <c r="G405" s="248"/>
      <c r="H405" s="251">
        <v>4</v>
      </c>
      <c r="I405" s="252"/>
      <c r="J405" s="248"/>
      <c r="K405" s="248"/>
      <c r="L405" s="253"/>
      <c r="M405" s="254"/>
      <c r="N405" s="255"/>
      <c r="O405" s="255"/>
      <c r="P405" s="255"/>
      <c r="Q405" s="255"/>
      <c r="R405" s="255"/>
      <c r="S405" s="255"/>
      <c r="T405" s="256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7" t="s">
        <v>150</v>
      </c>
      <c r="AU405" s="257" t="s">
        <v>91</v>
      </c>
      <c r="AV405" s="14" t="s">
        <v>91</v>
      </c>
      <c r="AW405" s="14" t="s">
        <v>36</v>
      </c>
      <c r="AX405" s="14" t="s">
        <v>81</v>
      </c>
      <c r="AY405" s="257" t="s">
        <v>139</v>
      </c>
    </row>
    <row r="406" s="14" customFormat="1">
      <c r="A406" s="14"/>
      <c r="B406" s="247"/>
      <c r="C406" s="248"/>
      <c r="D406" s="232" t="s">
        <v>150</v>
      </c>
      <c r="E406" s="249" t="s">
        <v>1</v>
      </c>
      <c r="F406" s="250" t="s">
        <v>892</v>
      </c>
      <c r="G406" s="248"/>
      <c r="H406" s="251">
        <v>1</v>
      </c>
      <c r="I406" s="252"/>
      <c r="J406" s="248"/>
      <c r="K406" s="248"/>
      <c r="L406" s="253"/>
      <c r="M406" s="254"/>
      <c r="N406" s="255"/>
      <c r="O406" s="255"/>
      <c r="P406" s="255"/>
      <c r="Q406" s="255"/>
      <c r="R406" s="255"/>
      <c r="S406" s="255"/>
      <c r="T406" s="25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7" t="s">
        <v>150</v>
      </c>
      <c r="AU406" s="257" t="s">
        <v>91</v>
      </c>
      <c r="AV406" s="14" t="s">
        <v>91</v>
      </c>
      <c r="AW406" s="14" t="s">
        <v>36</v>
      </c>
      <c r="AX406" s="14" t="s">
        <v>81</v>
      </c>
      <c r="AY406" s="257" t="s">
        <v>139</v>
      </c>
    </row>
    <row r="407" s="16" customFormat="1">
      <c r="A407" s="16"/>
      <c r="B407" s="269"/>
      <c r="C407" s="270"/>
      <c r="D407" s="232" t="s">
        <v>150</v>
      </c>
      <c r="E407" s="271" t="s">
        <v>1</v>
      </c>
      <c r="F407" s="272" t="s">
        <v>172</v>
      </c>
      <c r="G407" s="270"/>
      <c r="H407" s="273">
        <v>5</v>
      </c>
      <c r="I407" s="274"/>
      <c r="J407" s="270"/>
      <c r="K407" s="270"/>
      <c r="L407" s="275"/>
      <c r="M407" s="276"/>
      <c r="N407" s="277"/>
      <c r="O407" s="277"/>
      <c r="P407" s="277"/>
      <c r="Q407" s="277"/>
      <c r="R407" s="277"/>
      <c r="S407" s="277"/>
      <c r="T407" s="278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T407" s="279" t="s">
        <v>150</v>
      </c>
      <c r="AU407" s="279" t="s">
        <v>91</v>
      </c>
      <c r="AV407" s="16" t="s">
        <v>146</v>
      </c>
      <c r="AW407" s="16" t="s">
        <v>36</v>
      </c>
      <c r="AX407" s="16" t="s">
        <v>89</v>
      </c>
      <c r="AY407" s="279" t="s">
        <v>139</v>
      </c>
    </row>
    <row r="408" s="2" customFormat="1" ht="16.5" customHeight="1">
      <c r="A408" s="39"/>
      <c r="B408" s="40"/>
      <c r="C408" s="280" t="s">
        <v>478</v>
      </c>
      <c r="D408" s="280" t="s">
        <v>327</v>
      </c>
      <c r="E408" s="281" t="s">
        <v>893</v>
      </c>
      <c r="F408" s="282" t="s">
        <v>894</v>
      </c>
      <c r="G408" s="283" t="s">
        <v>546</v>
      </c>
      <c r="H408" s="284">
        <v>4</v>
      </c>
      <c r="I408" s="285"/>
      <c r="J408" s="286">
        <f>ROUND(I408*H408,2)</f>
        <v>0</v>
      </c>
      <c r="K408" s="282" t="s">
        <v>145</v>
      </c>
      <c r="L408" s="287"/>
      <c r="M408" s="288" t="s">
        <v>1</v>
      </c>
      <c r="N408" s="289" t="s">
        <v>46</v>
      </c>
      <c r="O408" s="92"/>
      <c r="P408" s="228">
        <f>O408*H408</f>
        <v>0</v>
      </c>
      <c r="Q408" s="228">
        <v>0.00072000000000000005</v>
      </c>
      <c r="R408" s="228">
        <f>Q408*H408</f>
        <v>0.0028800000000000002</v>
      </c>
      <c r="S408" s="228">
        <v>0</v>
      </c>
      <c r="T408" s="229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30" t="s">
        <v>203</v>
      </c>
      <c r="AT408" s="230" t="s">
        <v>327</v>
      </c>
      <c r="AU408" s="230" t="s">
        <v>91</v>
      </c>
      <c r="AY408" s="18" t="s">
        <v>139</v>
      </c>
      <c r="BE408" s="231">
        <f>IF(N408="základní",J408,0)</f>
        <v>0</v>
      </c>
      <c r="BF408" s="231">
        <f>IF(N408="snížená",J408,0)</f>
        <v>0</v>
      </c>
      <c r="BG408" s="231">
        <f>IF(N408="zákl. přenesená",J408,0)</f>
        <v>0</v>
      </c>
      <c r="BH408" s="231">
        <f>IF(N408="sníž. přenesená",J408,0)</f>
        <v>0</v>
      </c>
      <c r="BI408" s="231">
        <f>IF(N408="nulová",J408,0)</f>
        <v>0</v>
      </c>
      <c r="BJ408" s="18" t="s">
        <v>89</v>
      </c>
      <c r="BK408" s="231">
        <f>ROUND(I408*H408,2)</f>
        <v>0</v>
      </c>
      <c r="BL408" s="18" t="s">
        <v>146</v>
      </c>
      <c r="BM408" s="230" t="s">
        <v>895</v>
      </c>
    </row>
    <row r="409" s="13" customFormat="1">
      <c r="A409" s="13"/>
      <c r="B409" s="237"/>
      <c r="C409" s="238"/>
      <c r="D409" s="232" t="s">
        <v>150</v>
      </c>
      <c r="E409" s="239" t="s">
        <v>1</v>
      </c>
      <c r="F409" s="240" t="s">
        <v>882</v>
      </c>
      <c r="G409" s="238"/>
      <c r="H409" s="239" t="s">
        <v>1</v>
      </c>
      <c r="I409" s="241"/>
      <c r="J409" s="238"/>
      <c r="K409" s="238"/>
      <c r="L409" s="242"/>
      <c r="M409" s="243"/>
      <c r="N409" s="244"/>
      <c r="O409" s="244"/>
      <c r="P409" s="244"/>
      <c r="Q409" s="244"/>
      <c r="R409" s="244"/>
      <c r="S409" s="244"/>
      <c r="T409" s="245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6" t="s">
        <v>150</v>
      </c>
      <c r="AU409" s="246" t="s">
        <v>91</v>
      </c>
      <c r="AV409" s="13" t="s">
        <v>89</v>
      </c>
      <c r="AW409" s="13" t="s">
        <v>36</v>
      </c>
      <c r="AX409" s="13" t="s">
        <v>81</v>
      </c>
      <c r="AY409" s="246" t="s">
        <v>139</v>
      </c>
    </row>
    <row r="410" s="13" customFormat="1">
      <c r="A410" s="13"/>
      <c r="B410" s="237"/>
      <c r="C410" s="238"/>
      <c r="D410" s="232" t="s">
        <v>150</v>
      </c>
      <c r="E410" s="239" t="s">
        <v>1</v>
      </c>
      <c r="F410" s="240" t="s">
        <v>883</v>
      </c>
      <c r="G410" s="238"/>
      <c r="H410" s="239" t="s">
        <v>1</v>
      </c>
      <c r="I410" s="241"/>
      <c r="J410" s="238"/>
      <c r="K410" s="238"/>
      <c r="L410" s="242"/>
      <c r="M410" s="243"/>
      <c r="N410" s="244"/>
      <c r="O410" s="244"/>
      <c r="P410" s="244"/>
      <c r="Q410" s="244"/>
      <c r="R410" s="244"/>
      <c r="S410" s="244"/>
      <c r="T410" s="245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6" t="s">
        <v>150</v>
      </c>
      <c r="AU410" s="246" t="s">
        <v>91</v>
      </c>
      <c r="AV410" s="13" t="s">
        <v>89</v>
      </c>
      <c r="AW410" s="13" t="s">
        <v>36</v>
      </c>
      <c r="AX410" s="13" t="s">
        <v>81</v>
      </c>
      <c r="AY410" s="246" t="s">
        <v>139</v>
      </c>
    </row>
    <row r="411" s="14" customFormat="1">
      <c r="A411" s="14"/>
      <c r="B411" s="247"/>
      <c r="C411" s="248"/>
      <c r="D411" s="232" t="s">
        <v>150</v>
      </c>
      <c r="E411" s="249" t="s">
        <v>1</v>
      </c>
      <c r="F411" s="250" t="s">
        <v>896</v>
      </c>
      <c r="G411" s="248"/>
      <c r="H411" s="251">
        <v>4</v>
      </c>
      <c r="I411" s="252"/>
      <c r="J411" s="248"/>
      <c r="K411" s="248"/>
      <c r="L411" s="253"/>
      <c r="M411" s="254"/>
      <c r="N411" s="255"/>
      <c r="O411" s="255"/>
      <c r="P411" s="255"/>
      <c r="Q411" s="255"/>
      <c r="R411" s="255"/>
      <c r="S411" s="255"/>
      <c r="T411" s="256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7" t="s">
        <v>150</v>
      </c>
      <c r="AU411" s="257" t="s">
        <v>91</v>
      </c>
      <c r="AV411" s="14" t="s">
        <v>91</v>
      </c>
      <c r="AW411" s="14" t="s">
        <v>36</v>
      </c>
      <c r="AX411" s="14" t="s">
        <v>81</v>
      </c>
      <c r="AY411" s="257" t="s">
        <v>139</v>
      </c>
    </row>
    <row r="412" s="16" customFormat="1">
      <c r="A412" s="16"/>
      <c r="B412" s="269"/>
      <c r="C412" s="270"/>
      <c r="D412" s="232" t="s">
        <v>150</v>
      </c>
      <c r="E412" s="271" t="s">
        <v>1</v>
      </c>
      <c r="F412" s="272" t="s">
        <v>172</v>
      </c>
      <c r="G412" s="270"/>
      <c r="H412" s="273">
        <v>4</v>
      </c>
      <c r="I412" s="274"/>
      <c r="J412" s="270"/>
      <c r="K412" s="270"/>
      <c r="L412" s="275"/>
      <c r="M412" s="276"/>
      <c r="N412" s="277"/>
      <c r="O412" s="277"/>
      <c r="P412" s="277"/>
      <c r="Q412" s="277"/>
      <c r="R412" s="277"/>
      <c r="S412" s="277"/>
      <c r="T412" s="278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T412" s="279" t="s">
        <v>150</v>
      </c>
      <c r="AU412" s="279" t="s">
        <v>91</v>
      </c>
      <c r="AV412" s="16" t="s">
        <v>146</v>
      </c>
      <c r="AW412" s="16" t="s">
        <v>36</v>
      </c>
      <c r="AX412" s="16" t="s">
        <v>89</v>
      </c>
      <c r="AY412" s="279" t="s">
        <v>139</v>
      </c>
    </row>
    <row r="413" s="2" customFormat="1" ht="16.5" customHeight="1">
      <c r="A413" s="39"/>
      <c r="B413" s="40"/>
      <c r="C413" s="280" t="s">
        <v>484</v>
      </c>
      <c r="D413" s="280" t="s">
        <v>327</v>
      </c>
      <c r="E413" s="281" t="s">
        <v>897</v>
      </c>
      <c r="F413" s="282" t="s">
        <v>898</v>
      </c>
      <c r="G413" s="283" t="s">
        <v>546</v>
      </c>
      <c r="H413" s="284">
        <v>1</v>
      </c>
      <c r="I413" s="285"/>
      <c r="J413" s="286">
        <f>ROUND(I413*H413,2)</f>
        <v>0</v>
      </c>
      <c r="K413" s="282" t="s">
        <v>145</v>
      </c>
      <c r="L413" s="287"/>
      <c r="M413" s="288" t="s">
        <v>1</v>
      </c>
      <c r="N413" s="289" t="s">
        <v>46</v>
      </c>
      <c r="O413" s="92"/>
      <c r="P413" s="228">
        <f>O413*H413</f>
        <v>0</v>
      </c>
      <c r="Q413" s="228">
        <v>0.00141</v>
      </c>
      <c r="R413" s="228">
        <f>Q413*H413</f>
        <v>0.00141</v>
      </c>
      <c r="S413" s="228">
        <v>0</v>
      </c>
      <c r="T413" s="229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30" t="s">
        <v>91</v>
      </c>
      <c r="AT413" s="230" t="s">
        <v>327</v>
      </c>
      <c r="AU413" s="230" t="s">
        <v>91</v>
      </c>
      <c r="AY413" s="18" t="s">
        <v>139</v>
      </c>
      <c r="BE413" s="231">
        <f>IF(N413="základní",J413,0)</f>
        <v>0</v>
      </c>
      <c r="BF413" s="231">
        <f>IF(N413="snížená",J413,0)</f>
        <v>0</v>
      </c>
      <c r="BG413" s="231">
        <f>IF(N413="zákl. přenesená",J413,0)</f>
        <v>0</v>
      </c>
      <c r="BH413" s="231">
        <f>IF(N413="sníž. přenesená",J413,0)</f>
        <v>0</v>
      </c>
      <c r="BI413" s="231">
        <f>IF(N413="nulová",J413,0)</f>
        <v>0</v>
      </c>
      <c r="BJ413" s="18" t="s">
        <v>89</v>
      </c>
      <c r="BK413" s="231">
        <f>ROUND(I413*H413,2)</f>
        <v>0</v>
      </c>
      <c r="BL413" s="18" t="s">
        <v>89</v>
      </c>
      <c r="BM413" s="230" t="s">
        <v>899</v>
      </c>
    </row>
    <row r="414" s="13" customFormat="1">
      <c r="A414" s="13"/>
      <c r="B414" s="237"/>
      <c r="C414" s="238"/>
      <c r="D414" s="232" t="s">
        <v>150</v>
      </c>
      <c r="E414" s="239" t="s">
        <v>1</v>
      </c>
      <c r="F414" s="240" t="s">
        <v>882</v>
      </c>
      <c r="G414" s="238"/>
      <c r="H414" s="239" t="s">
        <v>1</v>
      </c>
      <c r="I414" s="241"/>
      <c r="J414" s="238"/>
      <c r="K414" s="238"/>
      <c r="L414" s="242"/>
      <c r="M414" s="243"/>
      <c r="N414" s="244"/>
      <c r="O414" s="244"/>
      <c r="P414" s="244"/>
      <c r="Q414" s="244"/>
      <c r="R414" s="244"/>
      <c r="S414" s="244"/>
      <c r="T414" s="245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6" t="s">
        <v>150</v>
      </c>
      <c r="AU414" s="246" t="s">
        <v>91</v>
      </c>
      <c r="AV414" s="13" t="s">
        <v>89</v>
      </c>
      <c r="AW414" s="13" t="s">
        <v>36</v>
      </c>
      <c r="AX414" s="13" t="s">
        <v>81</v>
      </c>
      <c r="AY414" s="246" t="s">
        <v>139</v>
      </c>
    </row>
    <row r="415" s="13" customFormat="1">
      <c r="A415" s="13"/>
      <c r="B415" s="237"/>
      <c r="C415" s="238"/>
      <c r="D415" s="232" t="s">
        <v>150</v>
      </c>
      <c r="E415" s="239" t="s">
        <v>1</v>
      </c>
      <c r="F415" s="240" t="s">
        <v>883</v>
      </c>
      <c r="G415" s="238"/>
      <c r="H415" s="239" t="s">
        <v>1</v>
      </c>
      <c r="I415" s="241"/>
      <c r="J415" s="238"/>
      <c r="K415" s="238"/>
      <c r="L415" s="242"/>
      <c r="M415" s="243"/>
      <c r="N415" s="244"/>
      <c r="O415" s="244"/>
      <c r="P415" s="244"/>
      <c r="Q415" s="244"/>
      <c r="R415" s="244"/>
      <c r="S415" s="244"/>
      <c r="T415" s="245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6" t="s">
        <v>150</v>
      </c>
      <c r="AU415" s="246" t="s">
        <v>91</v>
      </c>
      <c r="AV415" s="13" t="s">
        <v>89</v>
      </c>
      <c r="AW415" s="13" t="s">
        <v>36</v>
      </c>
      <c r="AX415" s="13" t="s">
        <v>81</v>
      </c>
      <c r="AY415" s="246" t="s">
        <v>139</v>
      </c>
    </row>
    <row r="416" s="14" customFormat="1">
      <c r="A416" s="14"/>
      <c r="B416" s="247"/>
      <c r="C416" s="248"/>
      <c r="D416" s="232" t="s">
        <v>150</v>
      </c>
      <c r="E416" s="249" t="s">
        <v>1</v>
      </c>
      <c r="F416" s="250" t="s">
        <v>900</v>
      </c>
      <c r="G416" s="248"/>
      <c r="H416" s="251">
        <v>1</v>
      </c>
      <c r="I416" s="252"/>
      <c r="J416" s="248"/>
      <c r="K416" s="248"/>
      <c r="L416" s="253"/>
      <c r="M416" s="254"/>
      <c r="N416" s="255"/>
      <c r="O416" s="255"/>
      <c r="P416" s="255"/>
      <c r="Q416" s="255"/>
      <c r="R416" s="255"/>
      <c r="S416" s="255"/>
      <c r="T416" s="256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57" t="s">
        <v>150</v>
      </c>
      <c r="AU416" s="257" t="s">
        <v>91</v>
      </c>
      <c r="AV416" s="14" t="s">
        <v>91</v>
      </c>
      <c r="AW416" s="14" t="s">
        <v>36</v>
      </c>
      <c r="AX416" s="14" t="s">
        <v>81</v>
      </c>
      <c r="AY416" s="257" t="s">
        <v>139</v>
      </c>
    </row>
    <row r="417" s="16" customFormat="1">
      <c r="A417" s="16"/>
      <c r="B417" s="269"/>
      <c r="C417" s="270"/>
      <c r="D417" s="232" t="s">
        <v>150</v>
      </c>
      <c r="E417" s="271" t="s">
        <v>1</v>
      </c>
      <c r="F417" s="272" t="s">
        <v>172</v>
      </c>
      <c r="G417" s="270"/>
      <c r="H417" s="273">
        <v>1</v>
      </c>
      <c r="I417" s="274"/>
      <c r="J417" s="270"/>
      <c r="K417" s="270"/>
      <c r="L417" s="275"/>
      <c r="M417" s="276"/>
      <c r="N417" s="277"/>
      <c r="O417" s="277"/>
      <c r="P417" s="277"/>
      <c r="Q417" s="277"/>
      <c r="R417" s="277"/>
      <c r="S417" s="277"/>
      <c r="T417" s="278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T417" s="279" t="s">
        <v>150</v>
      </c>
      <c r="AU417" s="279" t="s">
        <v>91</v>
      </c>
      <c r="AV417" s="16" t="s">
        <v>146</v>
      </c>
      <c r="AW417" s="16" t="s">
        <v>36</v>
      </c>
      <c r="AX417" s="16" t="s">
        <v>89</v>
      </c>
      <c r="AY417" s="279" t="s">
        <v>139</v>
      </c>
    </row>
    <row r="418" s="2" customFormat="1" ht="16.5" customHeight="1">
      <c r="A418" s="39"/>
      <c r="B418" s="40"/>
      <c r="C418" s="280" t="s">
        <v>490</v>
      </c>
      <c r="D418" s="280" t="s">
        <v>327</v>
      </c>
      <c r="E418" s="281" t="s">
        <v>901</v>
      </c>
      <c r="F418" s="282" t="s">
        <v>902</v>
      </c>
      <c r="G418" s="283" t="s">
        <v>546</v>
      </c>
      <c r="H418" s="284">
        <v>3</v>
      </c>
      <c r="I418" s="285"/>
      <c r="J418" s="286">
        <f>ROUND(I418*H418,2)</f>
        <v>0</v>
      </c>
      <c r="K418" s="282" t="s">
        <v>145</v>
      </c>
      <c r="L418" s="287"/>
      <c r="M418" s="288" t="s">
        <v>1</v>
      </c>
      <c r="N418" s="289" t="s">
        <v>46</v>
      </c>
      <c r="O418" s="92"/>
      <c r="P418" s="228">
        <f>O418*H418</f>
        <v>0</v>
      </c>
      <c r="Q418" s="228">
        <v>0.00072000000000000005</v>
      </c>
      <c r="R418" s="228">
        <f>Q418*H418</f>
        <v>0.00216</v>
      </c>
      <c r="S418" s="228">
        <v>0</v>
      </c>
      <c r="T418" s="229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30" t="s">
        <v>203</v>
      </c>
      <c r="AT418" s="230" t="s">
        <v>327</v>
      </c>
      <c r="AU418" s="230" t="s">
        <v>91</v>
      </c>
      <c r="AY418" s="18" t="s">
        <v>139</v>
      </c>
      <c r="BE418" s="231">
        <f>IF(N418="základní",J418,0)</f>
        <v>0</v>
      </c>
      <c r="BF418" s="231">
        <f>IF(N418="snížená",J418,0)</f>
        <v>0</v>
      </c>
      <c r="BG418" s="231">
        <f>IF(N418="zákl. přenesená",J418,0)</f>
        <v>0</v>
      </c>
      <c r="BH418" s="231">
        <f>IF(N418="sníž. přenesená",J418,0)</f>
        <v>0</v>
      </c>
      <c r="BI418" s="231">
        <f>IF(N418="nulová",J418,0)</f>
        <v>0</v>
      </c>
      <c r="BJ418" s="18" t="s">
        <v>89</v>
      </c>
      <c r="BK418" s="231">
        <f>ROUND(I418*H418,2)</f>
        <v>0</v>
      </c>
      <c r="BL418" s="18" t="s">
        <v>146</v>
      </c>
      <c r="BM418" s="230" t="s">
        <v>903</v>
      </c>
    </row>
    <row r="419" s="13" customFormat="1">
      <c r="A419" s="13"/>
      <c r="B419" s="237"/>
      <c r="C419" s="238"/>
      <c r="D419" s="232" t="s">
        <v>150</v>
      </c>
      <c r="E419" s="239" t="s">
        <v>1</v>
      </c>
      <c r="F419" s="240" t="s">
        <v>882</v>
      </c>
      <c r="G419" s="238"/>
      <c r="H419" s="239" t="s">
        <v>1</v>
      </c>
      <c r="I419" s="241"/>
      <c r="J419" s="238"/>
      <c r="K419" s="238"/>
      <c r="L419" s="242"/>
      <c r="M419" s="243"/>
      <c r="N419" s="244"/>
      <c r="O419" s="244"/>
      <c r="P419" s="244"/>
      <c r="Q419" s="244"/>
      <c r="R419" s="244"/>
      <c r="S419" s="244"/>
      <c r="T419" s="245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6" t="s">
        <v>150</v>
      </c>
      <c r="AU419" s="246" t="s">
        <v>91</v>
      </c>
      <c r="AV419" s="13" t="s">
        <v>89</v>
      </c>
      <c r="AW419" s="13" t="s">
        <v>36</v>
      </c>
      <c r="AX419" s="13" t="s">
        <v>81</v>
      </c>
      <c r="AY419" s="246" t="s">
        <v>139</v>
      </c>
    </row>
    <row r="420" s="13" customFormat="1">
      <c r="A420" s="13"/>
      <c r="B420" s="237"/>
      <c r="C420" s="238"/>
      <c r="D420" s="232" t="s">
        <v>150</v>
      </c>
      <c r="E420" s="239" t="s">
        <v>1</v>
      </c>
      <c r="F420" s="240" t="s">
        <v>883</v>
      </c>
      <c r="G420" s="238"/>
      <c r="H420" s="239" t="s">
        <v>1</v>
      </c>
      <c r="I420" s="241"/>
      <c r="J420" s="238"/>
      <c r="K420" s="238"/>
      <c r="L420" s="242"/>
      <c r="M420" s="243"/>
      <c r="N420" s="244"/>
      <c r="O420" s="244"/>
      <c r="P420" s="244"/>
      <c r="Q420" s="244"/>
      <c r="R420" s="244"/>
      <c r="S420" s="244"/>
      <c r="T420" s="245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6" t="s">
        <v>150</v>
      </c>
      <c r="AU420" s="246" t="s">
        <v>91</v>
      </c>
      <c r="AV420" s="13" t="s">
        <v>89</v>
      </c>
      <c r="AW420" s="13" t="s">
        <v>36</v>
      </c>
      <c r="AX420" s="13" t="s">
        <v>81</v>
      </c>
      <c r="AY420" s="246" t="s">
        <v>139</v>
      </c>
    </row>
    <row r="421" s="14" customFormat="1">
      <c r="A421" s="14"/>
      <c r="B421" s="247"/>
      <c r="C421" s="248"/>
      <c r="D421" s="232" t="s">
        <v>150</v>
      </c>
      <c r="E421" s="249" t="s">
        <v>1</v>
      </c>
      <c r="F421" s="250" t="s">
        <v>904</v>
      </c>
      <c r="G421" s="248"/>
      <c r="H421" s="251">
        <v>3</v>
      </c>
      <c r="I421" s="252"/>
      <c r="J421" s="248"/>
      <c r="K421" s="248"/>
      <c r="L421" s="253"/>
      <c r="M421" s="254"/>
      <c r="N421" s="255"/>
      <c r="O421" s="255"/>
      <c r="P421" s="255"/>
      <c r="Q421" s="255"/>
      <c r="R421" s="255"/>
      <c r="S421" s="255"/>
      <c r="T421" s="256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7" t="s">
        <v>150</v>
      </c>
      <c r="AU421" s="257" t="s">
        <v>91</v>
      </c>
      <c r="AV421" s="14" t="s">
        <v>91</v>
      </c>
      <c r="AW421" s="14" t="s">
        <v>36</v>
      </c>
      <c r="AX421" s="14" t="s">
        <v>81</v>
      </c>
      <c r="AY421" s="257" t="s">
        <v>139</v>
      </c>
    </row>
    <row r="422" s="16" customFormat="1">
      <c r="A422" s="16"/>
      <c r="B422" s="269"/>
      <c r="C422" s="270"/>
      <c r="D422" s="232" t="s">
        <v>150</v>
      </c>
      <c r="E422" s="271" t="s">
        <v>1</v>
      </c>
      <c r="F422" s="272" t="s">
        <v>172</v>
      </c>
      <c r="G422" s="270"/>
      <c r="H422" s="273">
        <v>3</v>
      </c>
      <c r="I422" s="274"/>
      <c r="J422" s="270"/>
      <c r="K422" s="270"/>
      <c r="L422" s="275"/>
      <c r="M422" s="276"/>
      <c r="N422" s="277"/>
      <c r="O422" s="277"/>
      <c r="P422" s="277"/>
      <c r="Q422" s="277"/>
      <c r="R422" s="277"/>
      <c r="S422" s="277"/>
      <c r="T422" s="278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T422" s="279" t="s">
        <v>150</v>
      </c>
      <c r="AU422" s="279" t="s">
        <v>91</v>
      </c>
      <c r="AV422" s="16" t="s">
        <v>146</v>
      </c>
      <c r="AW422" s="16" t="s">
        <v>36</v>
      </c>
      <c r="AX422" s="16" t="s">
        <v>89</v>
      </c>
      <c r="AY422" s="279" t="s">
        <v>139</v>
      </c>
    </row>
    <row r="423" s="2" customFormat="1" ht="24.15" customHeight="1">
      <c r="A423" s="39"/>
      <c r="B423" s="40"/>
      <c r="C423" s="280" t="s">
        <v>494</v>
      </c>
      <c r="D423" s="280" t="s">
        <v>327</v>
      </c>
      <c r="E423" s="281" t="s">
        <v>905</v>
      </c>
      <c r="F423" s="282" t="s">
        <v>906</v>
      </c>
      <c r="G423" s="283" t="s">
        <v>546</v>
      </c>
      <c r="H423" s="284">
        <v>3</v>
      </c>
      <c r="I423" s="285"/>
      <c r="J423" s="286">
        <f>ROUND(I423*H423,2)</f>
        <v>0</v>
      </c>
      <c r="K423" s="282" t="s">
        <v>145</v>
      </c>
      <c r="L423" s="287"/>
      <c r="M423" s="288" t="s">
        <v>1</v>
      </c>
      <c r="N423" s="289" t="s">
        <v>46</v>
      </c>
      <c r="O423" s="92"/>
      <c r="P423" s="228">
        <f>O423*H423</f>
        <v>0</v>
      </c>
      <c r="Q423" s="228">
        <v>0.0040000000000000001</v>
      </c>
      <c r="R423" s="228">
        <f>Q423*H423</f>
        <v>0.012</v>
      </c>
      <c r="S423" s="228">
        <v>0</v>
      </c>
      <c r="T423" s="229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0" t="s">
        <v>203</v>
      </c>
      <c r="AT423" s="230" t="s">
        <v>327</v>
      </c>
      <c r="AU423" s="230" t="s">
        <v>91</v>
      </c>
      <c r="AY423" s="18" t="s">
        <v>139</v>
      </c>
      <c r="BE423" s="231">
        <f>IF(N423="základní",J423,0)</f>
        <v>0</v>
      </c>
      <c r="BF423" s="231">
        <f>IF(N423="snížená",J423,0)</f>
        <v>0</v>
      </c>
      <c r="BG423" s="231">
        <f>IF(N423="zákl. přenesená",J423,0)</f>
        <v>0</v>
      </c>
      <c r="BH423" s="231">
        <f>IF(N423="sníž. přenesená",J423,0)</f>
        <v>0</v>
      </c>
      <c r="BI423" s="231">
        <f>IF(N423="nulová",J423,0)</f>
        <v>0</v>
      </c>
      <c r="BJ423" s="18" t="s">
        <v>89</v>
      </c>
      <c r="BK423" s="231">
        <f>ROUND(I423*H423,2)</f>
        <v>0</v>
      </c>
      <c r="BL423" s="18" t="s">
        <v>146</v>
      </c>
      <c r="BM423" s="230" t="s">
        <v>907</v>
      </c>
    </row>
    <row r="424" s="13" customFormat="1">
      <c r="A424" s="13"/>
      <c r="B424" s="237"/>
      <c r="C424" s="238"/>
      <c r="D424" s="232" t="s">
        <v>150</v>
      </c>
      <c r="E424" s="239" t="s">
        <v>1</v>
      </c>
      <c r="F424" s="240" t="s">
        <v>882</v>
      </c>
      <c r="G424" s="238"/>
      <c r="H424" s="239" t="s">
        <v>1</v>
      </c>
      <c r="I424" s="241"/>
      <c r="J424" s="238"/>
      <c r="K424" s="238"/>
      <c r="L424" s="242"/>
      <c r="M424" s="243"/>
      <c r="N424" s="244"/>
      <c r="O424" s="244"/>
      <c r="P424" s="244"/>
      <c r="Q424" s="244"/>
      <c r="R424" s="244"/>
      <c r="S424" s="244"/>
      <c r="T424" s="245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6" t="s">
        <v>150</v>
      </c>
      <c r="AU424" s="246" t="s">
        <v>91</v>
      </c>
      <c r="AV424" s="13" t="s">
        <v>89</v>
      </c>
      <c r="AW424" s="13" t="s">
        <v>36</v>
      </c>
      <c r="AX424" s="13" t="s">
        <v>81</v>
      </c>
      <c r="AY424" s="246" t="s">
        <v>139</v>
      </c>
    </row>
    <row r="425" s="13" customFormat="1">
      <c r="A425" s="13"/>
      <c r="B425" s="237"/>
      <c r="C425" s="238"/>
      <c r="D425" s="232" t="s">
        <v>150</v>
      </c>
      <c r="E425" s="239" t="s">
        <v>1</v>
      </c>
      <c r="F425" s="240" t="s">
        <v>883</v>
      </c>
      <c r="G425" s="238"/>
      <c r="H425" s="239" t="s">
        <v>1</v>
      </c>
      <c r="I425" s="241"/>
      <c r="J425" s="238"/>
      <c r="K425" s="238"/>
      <c r="L425" s="242"/>
      <c r="M425" s="243"/>
      <c r="N425" s="244"/>
      <c r="O425" s="244"/>
      <c r="P425" s="244"/>
      <c r="Q425" s="244"/>
      <c r="R425" s="244"/>
      <c r="S425" s="244"/>
      <c r="T425" s="245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6" t="s">
        <v>150</v>
      </c>
      <c r="AU425" s="246" t="s">
        <v>91</v>
      </c>
      <c r="AV425" s="13" t="s">
        <v>89</v>
      </c>
      <c r="AW425" s="13" t="s">
        <v>36</v>
      </c>
      <c r="AX425" s="13" t="s">
        <v>81</v>
      </c>
      <c r="AY425" s="246" t="s">
        <v>139</v>
      </c>
    </row>
    <row r="426" s="14" customFormat="1">
      <c r="A426" s="14"/>
      <c r="B426" s="247"/>
      <c r="C426" s="248"/>
      <c r="D426" s="232" t="s">
        <v>150</v>
      </c>
      <c r="E426" s="249" t="s">
        <v>1</v>
      </c>
      <c r="F426" s="250" t="s">
        <v>904</v>
      </c>
      <c r="G426" s="248"/>
      <c r="H426" s="251">
        <v>3</v>
      </c>
      <c r="I426" s="252"/>
      <c r="J426" s="248"/>
      <c r="K426" s="248"/>
      <c r="L426" s="253"/>
      <c r="M426" s="254"/>
      <c r="N426" s="255"/>
      <c r="O426" s="255"/>
      <c r="P426" s="255"/>
      <c r="Q426" s="255"/>
      <c r="R426" s="255"/>
      <c r="S426" s="255"/>
      <c r="T426" s="256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7" t="s">
        <v>150</v>
      </c>
      <c r="AU426" s="257" t="s">
        <v>91</v>
      </c>
      <c r="AV426" s="14" t="s">
        <v>91</v>
      </c>
      <c r="AW426" s="14" t="s">
        <v>36</v>
      </c>
      <c r="AX426" s="14" t="s">
        <v>81</v>
      </c>
      <c r="AY426" s="257" t="s">
        <v>139</v>
      </c>
    </row>
    <row r="427" s="16" customFormat="1">
      <c r="A427" s="16"/>
      <c r="B427" s="269"/>
      <c r="C427" s="270"/>
      <c r="D427" s="232" t="s">
        <v>150</v>
      </c>
      <c r="E427" s="271" t="s">
        <v>1</v>
      </c>
      <c r="F427" s="272" t="s">
        <v>172</v>
      </c>
      <c r="G427" s="270"/>
      <c r="H427" s="273">
        <v>3</v>
      </c>
      <c r="I427" s="274"/>
      <c r="J427" s="270"/>
      <c r="K427" s="270"/>
      <c r="L427" s="275"/>
      <c r="M427" s="276"/>
      <c r="N427" s="277"/>
      <c r="O427" s="277"/>
      <c r="P427" s="277"/>
      <c r="Q427" s="277"/>
      <c r="R427" s="277"/>
      <c r="S427" s="277"/>
      <c r="T427" s="278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T427" s="279" t="s">
        <v>150</v>
      </c>
      <c r="AU427" s="279" t="s">
        <v>91</v>
      </c>
      <c r="AV427" s="16" t="s">
        <v>146</v>
      </c>
      <c r="AW427" s="16" t="s">
        <v>36</v>
      </c>
      <c r="AX427" s="16" t="s">
        <v>89</v>
      </c>
      <c r="AY427" s="279" t="s">
        <v>139</v>
      </c>
    </row>
    <row r="428" s="2" customFormat="1" ht="21.75" customHeight="1">
      <c r="A428" s="39"/>
      <c r="B428" s="40"/>
      <c r="C428" s="219" t="s">
        <v>499</v>
      </c>
      <c r="D428" s="219" t="s">
        <v>141</v>
      </c>
      <c r="E428" s="220" t="s">
        <v>908</v>
      </c>
      <c r="F428" s="221" t="s">
        <v>909</v>
      </c>
      <c r="G428" s="222" t="s">
        <v>546</v>
      </c>
      <c r="H428" s="223">
        <v>1</v>
      </c>
      <c r="I428" s="224"/>
      <c r="J428" s="225">
        <f>ROUND(I428*H428,2)</f>
        <v>0</v>
      </c>
      <c r="K428" s="221" t="s">
        <v>145</v>
      </c>
      <c r="L428" s="45"/>
      <c r="M428" s="226" t="s">
        <v>1</v>
      </c>
      <c r="N428" s="227" t="s">
        <v>46</v>
      </c>
      <c r="O428" s="92"/>
      <c r="P428" s="228">
        <f>O428*H428</f>
        <v>0</v>
      </c>
      <c r="Q428" s="228">
        <v>0.00165</v>
      </c>
      <c r="R428" s="228">
        <f>Q428*H428</f>
        <v>0.00165</v>
      </c>
      <c r="S428" s="228">
        <v>0</v>
      </c>
      <c r="T428" s="229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30" t="s">
        <v>146</v>
      </c>
      <c r="AT428" s="230" t="s">
        <v>141</v>
      </c>
      <c r="AU428" s="230" t="s">
        <v>91</v>
      </c>
      <c r="AY428" s="18" t="s">
        <v>139</v>
      </c>
      <c r="BE428" s="231">
        <f>IF(N428="základní",J428,0)</f>
        <v>0</v>
      </c>
      <c r="BF428" s="231">
        <f>IF(N428="snížená",J428,0)</f>
        <v>0</v>
      </c>
      <c r="BG428" s="231">
        <f>IF(N428="zákl. přenesená",J428,0)</f>
        <v>0</v>
      </c>
      <c r="BH428" s="231">
        <f>IF(N428="sníž. přenesená",J428,0)</f>
        <v>0</v>
      </c>
      <c r="BI428" s="231">
        <f>IF(N428="nulová",J428,0)</f>
        <v>0</v>
      </c>
      <c r="BJ428" s="18" t="s">
        <v>89</v>
      </c>
      <c r="BK428" s="231">
        <f>ROUND(I428*H428,2)</f>
        <v>0</v>
      </c>
      <c r="BL428" s="18" t="s">
        <v>146</v>
      </c>
      <c r="BM428" s="230" t="s">
        <v>910</v>
      </c>
    </row>
    <row r="429" s="13" customFormat="1">
      <c r="A429" s="13"/>
      <c r="B429" s="237"/>
      <c r="C429" s="238"/>
      <c r="D429" s="232" t="s">
        <v>150</v>
      </c>
      <c r="E429" s="239" t="s">
        <v>1</v>
      </c>
      <c r="F429" s="240" t="s">
        <v>882</v>
      </c>
      <c r="G429" s="238"/>
      <c r="H429" s="239" t="s">
        <v>1</v>
      </c>
      <c r="I429" s="241"/>
      <c r="J429" s="238"/>
      <c r="K429" s="238"/>
      <c r="L429" s="242"/>
      <c r="M429" s="243"/>
      <c r="N429" s="244"/>
      <c r="O429" s="244"/>
      <c r="P429" s="244"/>
      <c r="Q429" s="244"/>
      <c r="R429" s="244"/>
      <c r="S429" s="244"/>
      <c r="T429" s="245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6" t="s">
        <v>150</v>
      </c>
      <c r="AU429" s="246" t="s">
        <v>91</v>
      </c>
      <c r="AV429" s="13" t="s">
        <v>89</v>
      </c>
      <c r="AW429" s="13" t="s">
        <v>36</v>
      </c>
      <c r="AX429" s="13" t="s">
        <v>81</v>
      </c>
      <c r="AY429" s="246" t="s">
        <v>139</v>
      </c>
    </row>
    <row r="430" s="13" customFormat="1">
      <c r="A430" s="13"/>
      <c r="B430" s="237"/>
      <c r="C430" s="238"/>
      <c r="D430" s="232" t="s">
        <v>150</v>
      </c>
      <c r="E430" s="239" t="s">
        <v>1</v>
      </c>
      <c r="F430" s="240" t="s">
        <v>883</v>
      </c>
      <c r="G430" s="238"/>
      <c r="H430" s="239" t="s">
        <v>1</v>
      </c>
      <c r="I430" s="241"/>
      <c r="J430" s="238"/>
      <c r="K430" s="238"/>
      <c r="L430" s="242"/>
      <c r="M430" s="243"/>
      <c r="N430" s="244"/>
      <c r="O430" s="244"/>
      <c r="P430" s="244"/>
      <c r="Q430" s="244"/>
      <c r="R430" s="244"/>
      <c r="S430" s="244"/>
      <c r="T430" s="24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6" t="s">
        <v>150</v>
      </c>
      <c r="AU430" s="246" t="s">
        <v>91</v>
      </c>
      <c r="AV430" s="13" t="s">
        <v>89</v>
      </c>
      <c r="AW430" s="13" t="s">
        <v>36</v>
      </c>
      <c r="AX430" s="13" t="s">
        <v>81</v>
      </c>
      <c r="AY430" s="246" t="s">
        <v>139</v>
      </c>
    </row>
    <row r="431" s="14" customFormat="1">
      <c r="A431" s="14"/>
      <c r="B431" s="247"/>
      <c r="C431" s="248"/>
      <c r="D431" s="232" t="s">
        <v>150</v>
      </c>
      <c r="E431" s="249" t="s">
        <v>1</v>
      </c>
      <c r="F431" s="250" t="s">
        <v>900</v>
      </c>
      <c r="G431" s="248"/>
      <c r="H431" s="251">
        <v>1</v>
      </c>
      <c r="I431" s="252"/>
      <c r="J431" s="248"/>
      <c r="K431" s="248"/>
      <c r="L431" s="253"/>
      <c r="M431" s="254"/>
      <c r="N431" s="255"/>
      <c r="O431" s="255"/>
      <c r="P431" s="255"/>
      <c r="Q431" s="255"/>
      <c r="R431" s="255"/>
      <c r="S431" s="255"/>
      <c r="T431" s="256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57" t="s">
        <v>150</v>
      </c>
      <c r="AU431" s="257" t="s">
        <v>91</v>
      </c>
      <c r="AV431" s="14" t="s">
        <v>91</v>
      </c>
      <c r="AW431" s="14" t="s">
        <v>36</v>
      </c>
      <c r="AX431" s="14" t="s">
        <v>81</v>
      </c>
      <c r="AY431" s="257" t="s">
        <v>139</v>
      </c>
    </row>
    <row r="432" s="16" customFormat="1">
      <c r="A432" s="16"/>
      <c r="B432" s="269"/>
      <c r="C432" s="270"/>
      <c r="D432" s="232" t="s">
        <v>150</v>
      </c>
      <c r="E432" s="271" t="s">
        <v>1</v>
      </c>
      <c r="F432" s="272" t="s">
        <v>172</v>
      </c>
      <c r="G432" s="270"/>
      <c r="H432" s="273">
        <v>1</v>
      </c>
      <c r="I432" s="274"/>
      <c r="J432" s="270"/>
      <c r="K432" s="270"/>
      <c r="L432" s="275"/>
      <c r="M432" s="276"/>
      <c r="N432" s="277"/>
      <c r="O432" s="277"/>
      <c r="P432" s="277"/>
      <c r="Q432" s="277"/>
      <c r="R432" s="277"/>
      <c r="S432" s="277"/>
      <c r="T432" s="278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T432" s="279" t="s">
        <v>150</v>
      </c>
      <c r="AU432" s="279" t="s">
        <v>91</v>
      </c>
      <c r="AV432" s="16" t="s">
        <v>146</v>
      </c>
      <c r="AW432" s="16" t="s">
        <v>36</v>
      </c>
      <c r="AX432" s="16" t="s">
        <v>89</v>
      </c>
      <c r="AY432" s="279" t="s">
        <v>139</v>
      </c>
    </row>
    <row r="433" s="2" customFormat="1" ht="16.5" customHeight="1">
      <c r="A433" s="39"/>
      <c r="B433" s="40"/>
      <c r="C433" s="280" t="s">
        <v>503</v>
      </c>
      <c r="D433" s="280" t="s">
        <v>327</v>
      </c>
      <c r="E433" s="281" t="s">
        <v>911</v>
      </c>
      <c r="F433" s="282" t="s">
        <v>912</v>
      </c>
      <c r="G433" s="283" t="s">
        <v>546</v>
      </c>
      <c r="H433" s="284">
        <v>1</v>
      </c>
      <c r="I433" s="285"/>
      <c r="J433" s="286">
        <f>ROUND(I433*H433,2)</f>
        <v>0</v>
      </c>
      <c r="K433" s="282" t="s">
        <v>145</v>
      </c>
      <c r="L433" s="287"/>
      <c r="M433" s="288" t="s">
        <v>1</v>
      </c>
      <c r="N433" s="289" t="s">
        <v>46</v>
      </c>
      <c r="O433" s="92"/>
      <c r="P433" s="228">
        <f>O433*H433</f>
        <v>0</v>
      </c>
      <c r="Q433" s="228">
        <v>0.024500000000000001</v>
      </c>
      <c r="R433" s="228">
        <f>Q433*H433</f>
        <v>0.024500000000000001</v>
      </c>
      <c r="S433" s="228">
        <v>0</v>
      </c>
      <c r="T433" s="229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30" t="s">
        <v>203</v>
      </c>
      <c r="AT433" s="230" t="s">
        <v>327</v>
      </c>
      <c r="AU433" s="230" t="s">
        <v>91</v>
      </c>
      <c r="AY433" s="18" t="s">
        <v>139</v>
      </c>
      <c r="BE433" s="231">
        <f>IF(N433="základní",J433,0)</f>
        <v>0</v>
      </c>
      <c r="BF433" s="231">
        <f>IF(N433="snížená",J433,0)</f>
        <v>0</v>
      </c>
      <c r="BG433" s="231">
        <f>IF(N433="zákl. přenesená",J433,0)</f>
        <v>0</v>
      </c>
      <c r="BH433" s="231">
        <f>IF(N433="sníž. přenesená",J433,0)</f>
        <v>0</v>
      </c>
      <c r="BI433" s="231">
        <f>IF(N433="nulová",J433,0)</f>
        <v>0</v>
      </c>
      <c r="BJ433" s="18" t="s">
        <v>89</v>
      </c>
      <c r="BK433" s="231">
        <f>ROUND(I433*H433,2)</f>
        <v>0</v>
      </c>
      <c r="BL433" s="18" t="s">
        <v>146</v>
      </c>
      <c r="BM433" s="230" t="s">
        <v>913</v>
      </c>
    </row>
    <row r="434" s="2" customFormat="1">
      <c r="A434" s="39"/>
      <c r="B434" s="40"/>
      <c r="C434" s="41"/>
      <c r="D434" s="232" t="s">
        <v>148</v>
      </c>
      <c r="E434" s="41"/>
      <c r="F434" s="233" t="s">
        <v>914</v>
      </c>
      <c r="G434" s="41"/>
      <c r="H434" s="41"/>
      <c r="I434" s="234"/>
      <c r="J434" s="41"/>
      <c r="K434" s="41"/>
      <c r="L434" s="45"/>
      <c r="M434" s="235"/>
      <c r="N434" s="236"/>
      <c r="O434" s="92"/>
      <c r="P434" s="92"/>
      <c r="Q434" s="92"/>
      <c r="R434" s="92"/>
      <c r="S434" s="92"/>
      <c r="T434" s="93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148</v>
      </c>
      <c r="AU434" s="18" t="s">
        <v>91</v>
      </c>
    </row>
    <row r="435" s="13" customFormat="1">
      <c r="A435" s="13"/>
      <c r="B435" s="237"/>
      <c r="C435" s="238"/>
      <c r="D435" s="232" t="s">
        <v>150</v>
      </c>
      <c r="E435" s="239" t="s">
        <v>1</v>
      </c>
      <c r="F435" s="240" t="s">
        <v>882</v>
      </c>
      <c r="G435" s="238"/>
      <c r="H435" s="239" t="s">
        <v>1</v>
      </c>
      <c r="I435" s="241"/>
      <c r="J435" s="238"/>
      <c r="K435" s="238"/>
      <c r="L435" s="242"/>
      <c r="M435" s="243"/>
      <c r="N435" s="244"/>
      <c r="O435" s="244"/>
      <c r="P435" s="244"/>
      <c r="Q435" s="244"/>
      <c r="R435" s="244"/>
      <c r="S435" s="244"/>
      <c r="T435" s="245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6" t="s">
        <v>150</v>
      </c>
      <c r="AU435" s="246" t="s">
        <v>91</v>
      </c>
      <c r="AV435" s="13" t="s">
        <v>89</v>
      </c>
      <c r="AW435" s="13" t="s">
        <v>36</v>
      </c>
      <c r="AX435" s="13" t="s">
        <v>81</v>
      </c>
      <c r="AY435" s="246" t="s">
        <v>139</v>
      </c>
    </row>
    <row r="436" s="13" customFormat="1">
      <c r="A436" s="13"/>
      <c r="B436" s="237"/>
      <c r="C436" s="238"/>
      <c r="D436" s="232" t="s">
        <v>150</v>
      </c>
      <c r="E436" s="239" t="s">
        <v>1</v>
      </c>
      <c r="F436" s="240" t="s">
        <v>883</v>
      </c>
      <c r="G436" s="238"/>
      <c r="H436" s="239" t="s">
        <v>1</v>
      </c>
      <c r="I436" s="241"/>
      <c r="J436" s="238"/>
      <c r="K436" s="238"/>
      <c r="L436" s="242"/>
      <c r="M436" s="243"/>
      <c r="N436" s="244"/>
      <c r="O436" s="244"/>
      <c r="P436" s="244"/>
      <c r="Q436" s="244"/>
      <c r="R436" s="244"/>
      <c r="S436" s="244"/>
      <c r="T436" s="245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6" t="s">
        <v>150</v>
      </c>
      <c r="AU436" s="246" t="s">
        <v>91</v>
      </c>
      <c r="AV436" s="13" t="s">
        <v>89</v>
      </c>
      <c r="AW436" s="13" t="s">
        <v>36</v>
      </c>
      <c r="AX436" s="13" t="s">
        <v>81</v>
      </c>
      <c r="AY436" s="246" t="s">
        <v>139</v>
      </c>
    </row>
    <row r="437" s="14" customFormat="1">
      <c r="A437" s="14"/>
      <c r="B437" s="247"/>
      <c r="C437" s="248"/>
      <c r="D437" s="232" t="s">
        <v>150</v>
      </c>
      <c r="E437" s="249" t="s">
        <v>1</v>
      </c>
      <c r="F437" s="250" t="s">
        <v>900</v>
      </c>
      <c r="G437" s="248"/>
      <c r="H437" s="251">
        <v>1</v>
      </c>
      <c r="I437" s="252"/>
      <c r="J437" s="248"/>
      <c r="K437" s="248"/>
      <c r="L437" s="253"/>
      <c r="M437" s="254"/>
      <c r="N437" s="255"/>
      <c r="O437" s="255"/>
      <c r="P437" s="255"/>
      <c r="Q437" s="255"/>
      <c r="R437" s="255"/>
      <c r="S437" s="255"/>
      <c r="T437" s="256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7" t="s">
        <v>150</v>
      </c>
      <c r="AU437" s="257" t="s">
        <v>91</v>
      </c>
      <c r="AV437" s="14" t="s">
        <v>91</v>
      </c>
      <c r="AW437" s="14" t="s">
        <v>36</v>
      </c>
      <c r="AX437" s="14" t="s">
        <v>81</v>
      </c>
      <c r="AY437" s="257" t="s">
        <v>139</v>
      </c>
    </row>
    <row r="438" s="16" customFormat="1">
      <c r="A438" s="16"/>
      <c r="B438" s="269"/>
      <c r="C438" s="270"/>
      <c r="D438" s="232" t="s">
        <v>150</v>
      </c>
      <c r="E438" s="271" t="s">
        <v>1</v>
      </c>
      <c r="F438" s="272" t="s">
        <v>172</v>
      </c>
      <c r="G438" s="270"/>
      <c r="H438" s="273">
        <v>1</v>
      </c>
      <c r="I438" s="274"/>
      <c r="J438" s="270"/>
      <c r="K438" s="270"/>
      <c r="L438" s="275"/>
      <c r="M438" s="276"/>
      <c r="N438" s="277"/>
      <c r="O438" s="277"/>
      <c r="P438" s="277"/>
      <c r="Q438" s="277"/>
      <c r="R438" s="277"/>
      <c r="S438" s="277"/>
      <c r="T438" s="278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T438" s="279" t="s">
        <v>150</v>
      </c>
      <c r="AU438" s="279" t="s">
        <v>91</v>
      </c>
      <c r="AV438" s="16" t="s">
        <v>146</v>
      </c>
      <c r="AW438" s="16" t="s">
        <v>36</v>
      </c>
      <c r="AX438" s="16" t="s">
        <v>89</v>
      </c>
      <c r="AY438" s="279" t="s">
        <v>139</v>
      </c>
    </row>
    <row r="439" s="2" customFormat="1" ht="24.15" customHeight="1">
      <c r="A439" s="39"/>
      <c r="B439" s="40"/>
      <c r="C439" s="280" t="s">
        <v>509</v>
      </c>
      <c r="D439" s="280" t="s">
        <v>327</v>
      </c>
      <c r="E439" s="281" t="s">
        <v>915</v>
      </c>
      <c r="F439" s="282" t="s">
        <v>916</v>
      </c>
      <c r="G439" s="283" t="s">
        <v>546</v>
      </c>
      <c r="H439" s="284">
        <v>1</v>
      </c>
      <c r="I439" s="285"/>
      <c r="J439" s="286">
        <f>ROUND(I439*H439,2)</f>
        <v>0</v>
      </c>
      <c r="K439" s="282" t="s">
        <v>145</v>
      </c>
      <c r="L439" s="287"/>
      <c r="M439" s="288" t="s">
        <v>1</v>
      </c>
      <c r="N439" s="289" t="s">
        <v>46</v>
      </c>
      <c r="O439" s="92"/>
      <c r="P439" s="228">
        <f>O439*H439</f>
        <v>0</v>
      </c>
      <c r="Q439" s="228">
        <v>0.0073000000000000001</v>
      </c>
      <c r="R439" s="228">
        <f>Q439*H439</f>
        <v>0.0073000000000000001</v>
      </c>
      <c r="S439" s="228">
        <v>0</v>
      </c>
      <c r="T439" s="229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30" t="s">
        <v>203</v>
      </c>
      <c r="AT439" s="230" t="s">
        <v>327</v>
      </c>
      <c r="AU439" s="230" t="s">
        <v>91</v>
      </c>
      <c r="AY439" s="18" t="s">
        <v>139</v>
      </c>
      <c r="BE439" s="231">
        <f>IF(N439="základní",J439,0)</f>
        <v>0</v>
      </c>
      <c r="BF439" s="231">
        <f>IF(N439="snížená",J439,0)</f>
        <v>0</v>
      </c>
      <c r="BG439" s="231">
        <f>IF(N439="zákl. přenesená",J439,0)</f>
        <v>0</v>
      </c>
      <c r="BH439" s="231">
        <f>IF(N439="sníž. přenesená",J439,0)</f>
        <v>0</v>
      </c>
      <c r="BI439" s="231">
        <f>IF(N439="nulová",J439,0)</f>
        <v>0</v>
      </c>
      <c r="BJ439" s="18" t="s">
        <v>89</v>
      </c>
      <c r="BK439" s="231">
        <f>ROUND(I439*H439,2)</f>
        <v>0</v>
      </c>
      <c r="BL439" s="18" t="s">
        <v>146</v>
      </c>
      <c r="BM439" s="230" t="s">
        <v>917</v>
      </c>
    </row>
    <row r="440" s="2" customFormat="1">
      <c r="A440" s="39"/>
      <c r="B440" s="40"/>
      <c r="C440" s="41"/>
      <c r="D440" s="232" t="s">
        <v>148</v>
      </c>
      <c r="E440" s="41"/>
      <c r="F440" s="233" t="s">
        <v>914</v>
      </c>
      <c r="G440" s="41"/>
      <c r="H440" s="41"/>
      <c r="I440" s="234"/>
      <c r="J440" s="41"/>
      <c r="K440" s="41"/>
      <c r="L440" s="45"/>
      <c r="M440" s="235"/>
      <c r="N440" s="236"/>
      <c r="O440" s="92"/>
      <c r="P440" s="92"/>
      <c r="Q440" s="92"/>
      <c r="R440" s="92"/>
      <c r="S440" s="92"/>
      <c r="T440" s="93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T440" s="18" t="s">
        <v>148</v>
      </c>
      <c r="AU440" s="18" t="s">
        <v>91</v>
      </c>
    </row>
    <row r="441" s="13" customFormat="1">
      <c r="A441" s="13"/>
      <c r="B441" s="237"/>
      <c r="C441" s="238"/>
      <c r="D441" s="232" t="s">
        <v>150</v>
      </c>
      <c r="E441" s="239" t="s">
        <v>1</v>
      </c>
      <c r="F441" s="240" t="s">
        <v>882</v>
      </c>
      <c r="G441" s="238"/>
      <c r="H441" s="239" t="s">
        <v>1</v>
      </c>
      <c r="I441" s="241"/>
      <c r="J441" s="238"/>
      <c r="K441" s="238"/>
      <c r="L441" s="242"/>
      <c r="M441" s="243"/>
      <c r="N441" s="244"/>
      <c r="O441" s="244"/>
      <c r="P441" s="244"/>
      <c r="Q441" s="244"/>
      <c r="R441" s="244"/>
      <c r="S441" s="244"/>
      <c r="T441" s="245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46" t="s">
        <v>150</v>
      </c>
      <c r="AU441" s="246" t="s">
        <v>91</v>
      </c>
      <c r="AV441" s="13" t="s">
        <v>89</v>
      </c>
      <c r="AW441" s="13" t="s">
        <v>36</v>
      </c>
      <c r="AX441" s="13" t="s">
        <v>81</v>
      </c>
      <c r="AY441" s="246" t="s">
        <v>139</v>
      </c>
    </row>
    <row r="442" s="13" customFormat="1">
      <c r="A442" s="13"/>
      <c r="B442" s="237"/>
      <c r="C442" s="238"/>
      <c r="D442" s="232" t="s">
        <v>150</v>
      </c>
      <c r="E442" s="239" t="s">
        <v>1</v>
      </c>
      <c r="F442" s="240" t="s">
        <v>883</v>
      </c>
      <c r="G442" s="238"/>
      <c r="H442" s="239" t="s">
        <v>1</v>
      </c>
      <c r="I442" s="241"/>
      <c r="J442" s="238"/>
      <c r="K442" s="238"/>
      <c r="L442" s="242"/>
      <c r="M442" s="243"/>
      <c r="N442" s="244"/>
      <c r="O442" s="244"/>
      <c r="P442" s="244"/>
      <c r="Q442" s="244"/>
      <c r="R442" s="244"/>
      <c r="S442" s="244"/>
      <c r="T442" s="245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6" t="s">
        <v>150</v>
      </c>
      <c r="AU442" s="246" t="s">
        <v>91</v>
      </c>
      <c r="AV442" s="13" t="s">
        <v>89</v>
      </c>
      <c r="AW442" s="13" t="s">
        <v>36</v>
      </c>
      <c r="AX442" s="13" t="s">
        <v>81</v>
      </c>
      <c r="AY442" s="246" t="s">
        <v>139</v>
      </c>
    </row>
    <row r="443" s="14" customFormat="1">
      <c r="A443" s="14"/>
      <c r="B443" s="247"/>
      <c r="C443" s="248"/>
      <c r="D443" s="232" t="s">
        <v>150</v>
      </c>
      <c r="E443" s="249" t="s">
        <v>1</v>
      </c>
      <c r="F443" s="250" t="s">
        <v>900</v>
      </c>
      <c r="G443" s="248"/>
      <c r="H443" s="251">
        <v>1</v>
      </c>
      <c r="I443" s="252"/>
      <c r="J443" s="248"/>
      <c r="K443" s="248"/>
      <c r="L443" s="253"/>
      <c r="M443" s="254"/>
      <c r="N443" s="255"/>
      <c r="O443" s="255"/>
      <c r="P443" s="255"/>
      <c r="Q443" s="255"/>
      <c r="R443" s="255"/>
      <c r="S443" s="255"/>
      <c r="T443" s="256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57" t="s">
        <v>150</v>
      </c>
      <c r="AU443" s="257" t="s">
        <v>91</v>
      </c>
      <c r="AV443" s="14" t="s">
        <v>91</v>
      </c>
      <c r="AW443" s="14" t="s">
        <v>36</v>
      </c>
      <c r="AX443" s="14" t="s">
        <v>81</v>
      </c>
      <c r="AY443" s="257" t="s">
        <v>139</v>
      </c>
    </row>
    <row r="444" s="16" customFormat="1">
      <c r="A444" s="16"/>
      <c r="B444" s="269"/>
      <c r="C444" s="270"/>
      <c r="D444" s="232" t="s">
        <v>150</v>
      </c>
      <c r="E444" s="271" t="s">
        <v>1</v>
      </c>
      <c r="F444" s="272" t="s">
        <v>172</v>
      </c>
      <c r="G444" s="270"/>
      <c r="H444" s="273">
        <v>1</v>
      </c>
      <c r="I444" s="274"/>
      <c r="J444" s="270"/>
      <c r="K444" s="270"/>
      <c r="L444" s="275"/>
      <c r="M444" s="276"/>
      <c r="N444" s="277"/>
      <c r="O444" s="277"/>
      <c r="P444" s="277"/>
      <c r="Q444" s="277"/>
      <c r="R444" s="277"/>
      <c r="S444" s="277"/>
      <c r="T444" s="278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T444" s="279" t="s">
        <v>150</v>
      </c>
      <c r="AU444" s="279" t="s">
        <v>91</v>
      </c>
      <c r="AV444" s="16" t="s">
        <v>146</v>
      </c>
      <c r="AW444" s="16" t="s">
        <v>36</v>
      </c>
      <c r="AX444" s="16" t="s">
        <v>89</v>
      </c>
      <c r="AY444" s="279" t="s">
        <v>139</v>
      </c>
    </row>
    <row r="445" s="2" customFormat="1" ht="21.75" customHeight="1">
      <c r="A445" s="39"/>
      <c r="B445" s="40"/>
      <c r="C445" s="219" t="s">
        <v>513</v>
      </c>
      <c r="D445" s="219" t="s">
        <v>141</v>
      </c>
      <c r="E445" s="220" t="s">
        <v>918</v>
      </c>
      <c r="F445" s="221" t="s">
        <v>919</v>
      </c>
      <c r="G445" s="222" t="s">
        <v>167</v>
      </c>
      <c r="H445" s="223">
        <v>251.34</v>
      </c>
      <c r="I445" s="224"/>
      <c r="J445" s="225">
        <f>ROUND(I445*H445,2)</f>
        <v>0</v>
      </c>
      <c r="K445" s="221" t="s">
        <v>145</v>
      </c>
      <c r="L445" s="45"/>
      <c r="M445" s="226" t="s">
        <v>1</v>
      </c>
      <c r="N445" s="227" t="s">
        <v>46</v>
      </c>
      <c r="O445" s="92"/>
      <c r="P445" s="228">
        <f>O445*H445</f>
        <v>0</v>
      </c>
      <c r="Q445" s="228">
        <v>0</v>
      </c>
      <c r="R445" s="228">
        <f>Q445*H445</f>
        <v>0</v>
      </c>
      <c r="S445" s="228">
        <v>0</v>
      </c>
      <c r="T445" s="229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30" t="s">
        <v>146</v>
      </c>
      <c r="AT445" s="230" t="s">
        <v>141</v>
      </c>
      <c r="AU445" s="230" t="s">
        <v>91</v>
      </c>
      <c r="AY445" s="18" t="s">
        <v>139</v>
      </c>
      <c r="BE445" s="231">
        <f>IF(N445="základní",J445,0)</f>
        <v>0</v>
      </c>
      <c r="BF445" s="231">
        <f>IF(N445="snížená",J445,0)</f>
        <v>0</v>
      </c>
      <c r="BG445" s="231">
        <f>IF(N445="zákl. přenesená",J445,0)</f>
        <v>0</v>
      </c>
      <c r="BH445" s="231">
        <f>IF(N445="sníž. přenesená",J445,0)</f>
        <v>0</v>
      </c>
      <c r="BI445" s="231">
        <f>IF(N445="nulová",J445,0)</f>
        <v>0</v>
      </c>
      <c r="BJ445" s="18" t="s">
        <v>89</v>
      </c>
      <c r="BK445" s="231">
        <f>ROUND(I445*H445,2)</f>
        <v>0</v>
      </c>
      <c r="BL445" s="18" t="s">
        <v>146</v>
      </c>
      <c r="BM445" s="230" t="s">
        <v>920</v>
      </c>
    </row>
    <row r="446" s="13" customFormat="1">
      <c r="A446" s="13"/>
      <c r="B446" s="237"/>
      <c r="C446" s="238"/>
      <c r="D446" s="232" t="s">
        <v>150</v>
      </c>
      <c r="E446" s="239" t="s">
        <v>1</v>
      </c>
      <c r="F446" s="240" t="s">
        <v>883</v>
      </c>
      <c r="G446" s="238"/>
      <c r="H446" s="239" t="s">
        <v>1</v>
      </c>
      <c r="I446" s="241"/>
      <c r="J446" s="238"/>
      <c r="K446" s="238"/>
      <c r="L446" s="242"/>
      <c r="M446" s="243"/>
      <c r="N446" s="244"/>
      <c r="O446" s="244"/>
      <c r="P446" s="244"/>
      <c r="Q446" s="244"/>
      <c r="R446" s="244"/>
      <c r="S446" s="244"/>
      <c r="T446" s="245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6" t="s">
        <v>150</v>
      </c>
      <c r="AU446" s="246" t="s">
        <v>91</v>
      </c>
      <c r="AV446" s="13" t="s">
        <v>89</v>
      </c>
      <c r="AW446" s="13" t="s">
        <v>36</v>
      </c>
      <c r="AX446" s="13" t="s">
        <v>81</v>
      </c>
      <c r="AY446" s="246" t="s">
        <v>139</v>
      </c>
    </row>
    <row r="447" s="14" customFormat="1">
      <c r="A447" s="14"/>
      <c r="B447" s="247"/>
      <c r="C447" s="248"/>
      <c r="D447" s="232" t="s">
        <v>150</v>
      </c>
      <c r="E447" s="249" t="s">
        <v>1</v>
      </c>
      <c r="F447" s="250" t="s">
        <v>752</v>
      </c>
      <c r="G447" s="248"/>
      <c r="H447" s="251">
        <v>251.34</v>
      </c>
      <c r="I447" s="252"/>
      <c r="J447" s="248"/>
      <c r="K447" s="248"/>
      <c r="L447" s="253"/>
      <c r="M447" s="254"/>
      <c r="N447" s="255"/>
      <c r="O447" s="255"/>
      <c r="P447" s="255"/>
      <c r="Q447" s="255"/>
      <c r="R447" s="255"/>
      <c r="S447" s="255"/>
      <c r="T447" s="256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7" t="s">
        <v>150</v>
      </c>
      <c r="AU447" s="257" t="s">
        <v>91</v>
      </c>
      <c r="AV447" s="14" t="s">
        <v>91</v>
      </c>
      <c r="AW447" s="14" t="s">
        <v>36</v>
      </c>
      <c r="AX447" s="14" t="s">
        <v>81</v>
      </c>
      <c r="AY447" s="257" t="s">
        <v>139</v>
      </c>
    </row>
    <row r="448" s="16" customFormat="1">
      <c r="A448" s="16"/>
      <c r="B448" s="269"/>
      <c r="C448" s="270"/>
      <c r="D448" s="232" t="s">
        <v>150</v>
      </c>
      <c r="E448" s="271" t="s">
        <v>1</v>
      </c>
      <c r="F448" s="272" t="s">
        <v>172</v>
      </c>
      <c r="G448" s="270"/>
      <c r="H448" s="273">
        <v>251.34</v>
      </c>
      <c r="I448" s="274"/>
      <c r="J448" s="270"/>
      <c r="K448" s="270"/>
      <c r="L448" s="275"/>
      <c r="M448" s="276"/>
      <c r="N448" s="277"/>
      <c r="O448" s="277"/>
      <c r="P448" s="277"/>
      <c r="Q448" s="277"/>
      <c r="R448" s="277"/>
      <c r="S448" s="277"/>
      <c r="T448" s="278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T448" s="279" t="s">
        <v>150</v>
      </c>
      <c r="AU448" s="279" t="s">
        <v>91</v>
      </c>
      <c r="AV448" s="16" t="s">
        <v>146</v>
      </c>
      <c r="AW448" s="16" t="s">
        <v>36</v>
      </c>
      <c r="AX448" s="16" t="s">
        <v>89</v>
      </c>
      <c r="AY448" s="279" t="s">
        <v>139</v>
      </c>
    </row>
    <row r="449" s="2" customFormat="1" ht="24.15" customHeight="1">
      <c r="A449" s="39"/>
      <c r="B449" s="40"/>
      <c r="C449" s="219" t="s">
        <v>518</v>
      </c>
      <c r="D449" s="219" t="s">
        <v>141</v>
      </c>
      <c r="E449" s="220" t="s">
        <v>921</v>
      </c>
      <c r="F449" s="221" t="s">
        <v>922</v>
      </c>
      <c r="G449" s="222" t="s">
        <v>167</v>
      </c>
      <c r="H449" s="223">
        <v>251.34</v>
      </c>
      <c r="I449" s="224"/>
      <c r="J449" s="225">
        <f>ROUND(I449*H449,2)</f>
        <v>0</v>
      </c>
      <c r="K449" s="221" t="s">
        <v>145</v>
      </c>
      <c r="L449" s="45"/>
      <c r="M449" s="226" t="s">
        <v>1</v>
      </c>
      <c r="N449" s="227" t="s">
        <v>46</v>
      </c>
      <c r="O449" s="92"/>
      <c r="P449" s="228">
        <f>O449*H449</f>
        <v>0</v>
      </c>
      <c r="Q449" s="228">
        <v>0</v>
      </c>
      <c r="R449" s="228">
        <f>Q449*H449</f>
        <v>0</v>
      </c>
      <c r="S449" s="228">
        <v>0</v>
      </c>
      <c r="T449" s="229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30" t="s">
        <v>146</v>
      </c>
      <c r="AT449" s="230" t="s">
        <v>141</v>
      </c>
      <c r="AU449" s="230" t="s">
        <v>91</v>
      </c>
      <c r="AY449" s="18" t="s">
        <v>139</v>
      </c>
      <c r="BE449" s="231">
        <f>IF(N449="základní",J449,0)</f>
        <v>0</v>
      </c>
      <c r="BF449" s="231">
        <f>IF(N449="snížená",J449,0)</f>
        <v>0</v>
      </c>
      <c r="BG449" s="231">
        <f>IF(N449="zákl. přenesená",J449,0)</f>
        <v>0</v>
      </c>
      <c r="BH449" s="231">
        <f>IF(N449="sníž. přenesená",J449,0)</f>
        <v>0</v>
      </c>
      <c r="BI449" s="231">
        <f>IF(N449="nulová",J449,0)</f>
        <v>0</v>
      </c>
      <c r="BJ449" s="18" t="s">
        <v>89</v>
      </c>
      <c r="BK449" s="231">
        <f>ROUND(I449*H449,2)</f>
        <v>0</v>
      </c>
      <c r="BL449" s="18" t="s">
        <v>146</v>
      </c>
      <c r="BM449" s="230" t="s">
        <v>923</v>
      </c>
    </row>
    <row r="450" s="13" customFormat="1">
      <c r="A450" s="13"/>
      <c r="B450" s="237"/>
      <c r="C450" s="238"/>
      <c r="D450" s="232" t="s">
        <v>150</v>
      </c>
      <c r="E450" s="239" t="s">
        <v>1</v>
      </c>
      <c r="F450" s="240" t="s">
        <v>883</v>
      </c>
      <c r="G450" s="238"/>
      <c r="H450" s="239" t="s">
        <v>1</v>
      </c>
      <c r="I450" s="241"/>
      <c r="J450" s="238"/>
      <c r="K450" s="238"/>
      <c r="L450" s="242"/>
      <c r="M450" s="243"/>
      <c r="N450" s="244"/>
      <c r="O450" s="244"/>
      <c r="P450" s="244"/>
      <c r="Q450" s="244"/>
      <c r="R450" s="244"/>
      <c r="S450" s="244"/>
      <c r="T450" s="245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6" t="s">
        <v>150</v>
      </c>
      <c r="AU450" s="246" t="s">
        <v>91</v>
      </c>
      <c r="AV450" s="13" t="s">
        <v>89</v>
      </c>
      <c r="AW450" s="13" t="s">
        <v>36</v>
      </c>
      <c r="AX450" s="13" t="s">
        <v>81</v>
      </c>
      <c r="AY450" s="246" t="s">
        <v>139</v>
      </c>
    </row>
    <row r="451" s="14" customFormat="1">
      <c r="A451" s="14"/>
      <c r="B451" s="247"/>
      <c r="C451" s="248"/>
      <c r="D451" s="232" t="s">
        <v>150</v>
      </c>
      <c r="E451" s="249" t="s">
        <v>1</v>
      </c>
      <c r="F451" s="250" t="s">
        <v>752</v>
      </c>
      <c r="G451" s="248"/>
      <c r="H451" s="251">
        <v>251.34</v>
      </c>
      <c r="I451" s="252"/>
      <c r="J451" s="248"/>
      <c r="K451" s="248"/>
      <c r="L451" s="253"/>
      <c r="M451" s="254"/>
      <c r="N451" s="255"/>
      <c r="O451" s="255"/>
      <c r="P451" s="255"/>
      <c r="Q451" s="255"/>
      <c r="R451" s="255"/>
      <c r="S451" s="255"/>
      <c r="T451" s="256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7" t="s">
        <v>150</v>
      </c>
      <c r="AU451" s="257" t="s">
        <v>91</v>
      </c>
      <c r="AV451" s="14" t="s">
        <v>91</v>
      </c>
      <c r="AW451" s="14" t="s">
        <v>36</v>
      </c>
      <c r="AX451" s="14" t="s">
        <v>81</v>
      </c>
      <c r="AY451" s="257" t="s">
        <v>139</v>
      </c>
    </row>
    <row r="452" s="16" customFormat="1">
      <c r="A452" s="16"/>
      <c r="B452" s="269"/>
      <c r="C452" s="270"/>
      <c r="D452" s="232" t="s">
        <v>150</v>
      </c>
      <c r="E452" s="271" t="s">
        <v>1</v>
      </c>
      <c r="F452" s="272" t="s">
        <v>172</v>
      </c>
      <c r="G452" s="270"/>
      <c r="H452" s="273">
        <v>251.34</v>
      </c>
      <c r="I452" s="274"/>
      <c r="J452" s="270"/>
      <c r="K452" s="270"/>
      <c r="L452" s="275"/>
      <c r="M452" s="276"/>
      <c r="N452" s="277"/>
      <c r="O452" s="277"/>
      <c r="P452" s="277"/>
      <c r="Q452" s="277"/>
      <c r="R452" s="277"/>
      <c r="S452" s="277"/>
      <c r="T452" s="278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T452" s="279" t="s">
        <v>150</v>
      </c>
      <c r="AU452" s="279" t="s">
        <v>91</v>
      </c>
      <c r="AV452" s="16" t="s">
        <v>146</v>
      </c>
      <c r="AW452" s="16" t="s">
        <v>36</v>
      </c>
      <c r="AX452" s="16" t="s">
        <v>89</v>
      </c>
      <c r="AY452" s="279" t="s">
        <v>139</v>
      </c>
    </row>
    <row r="453" s="2" customFormat="1" ht="24.15" customHeight="1">
      <c r="A453" s="39"/>
      <c r="B453" s="40"/>
      <c r="C453" s="219" t="s">
        <v>523</v>
      </c>
      <c r="D453" s="219" t="s">
        <v>141</v>
      </c>
      <c r="E453" s="220" t="s">
        <v>595</v>
      </c>
      <c r="F453" s="221" t="s">
        <v>596</v>
      </c>
      <c r="G453" s="222" t="s">
        <v>546</v>
      </c>
      <c r="H453" s="223">
        <v>1</v>
      </c>
      <c r="I453" s="224"/>
      <c r="J453" s="225">
        <f>ROUND(I453*H453,2)</f>
        <v>0</v>
      </c>
      <c r="K453" s="221" t="s">
        <v>145</v>
      </c>
      <c r="L453" s="45"/>
      <c r="M453" s="226" t="s">
        <v>1</v>
      </c>
      <c r="N453" s="227" t="s">
        <v>46</v>
      </c>
      <c r="O453" s="92"/>
      <c r="P453" s="228">
        <f>O453*H453</f>
        <v>0</v>
      </c>
      <c r="Q453" s="228">
        <v>0.45937</v>
      </c>
      <c r="R453" s="228">
        <f>Q453*H453</f>
        <v>0.45937</v>
      </c>
      <c r="S453" s="228">
        <v>0</v>
      </c>
      <c r="T453" s="229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30" t="s">
        <v>146</v>
      </c>
      <c r="AT453" s="230" t="s">
        <v>141</v>
      </c>
      <c r="AU453" s="230" t="s">
        <v>91</v>
      </c>
      <c r="AY453" s="18" t="s">
        <v>139</v>
      </c>
      <c r="BE453" s="231">
        <f>IF(N453="základní",J453,0)</f>
        <v>0</v>
      </c>
      <c r="BF453" s="231">
        <f>IF(N453="snížená",J453,0)</f>
        <v>0</v>
      </c>
      <c r="BG453" s="231">
        <f>IF(N453="zákl. přenesená",J453,0)</f>
        <v>0</v>
      </c>
      <c r="BH453" s="231">
        <f>IF(N453="sníž. přenesená",J453,0)</f>
        <v>0</v>
      </c>
      <c r="BI453" s="231">
        <f>IF(N453="nulová",J453,0)</f>
        <v>0</v>
      </c>
      <c r="BJ453" s="18" t="s">
        <v>89</v>
      </c>
      <c r="BK453" s="231">
        <f>ROUND(I453*H453,2)</f>
        <v>0</v>
      </c>
      <c r="BL453" s="18" t="s">
        <v>146</v>
      </c>
      <c r="BM453" s="230" t="s">
        <v>924</v>
      </c>
    </row>
    <row r="454" s="13" customFormat="1">
      <c r="A454" s="13"/>
      <c r="B454" s="237"/>
      <c r="C454" s="238"/>
      <c r="D454" s="232" t="s">
        <v>150</v>
      </c>
      <c r="E454" s="239" t="s">
        <v>1</v>
      </c>
      <c r="F454" s="240" t="s">
        <v>883</v>
      </c>
      <c r="G454" s="238"/>
      <c r="H454" s="239" t="s">
        <v>1</v>
      </c>
      <c r="I454" s="241"/>
      <c r="J454" s="238"/>
      <c r="K454" s="238"/>
      <c r="L454" s="242"/>
      <c r="M454" s="243"/>
      <c r="N454" s="244"/>
      <c r="O454" s="244"/>
      <c r="P454" s="244"/>
      <c r="Q454" s="244"/>
      <c r="R454" s="244"/>
      <c r="S454" s="244"/>
      <c r="T454" s="245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6" t="s">
        <v>150</v>
      </c>
      <c r="AU454" s="246" t="s">
        <v>91</v>
      </c>
      <c r="AV454" s="13" t="s">
        <v>89</v>
      </c>
      <c r="AW454" s="13" t="s">
        <v>36</v>
      </c>
      <c r="AX454" s="13" t="s">
        <v>81</v>
      </c>
      <c r="AY454" s="246" t="s">
        <v>139</v>
      </c>
    </row>
    <row r="455" s="14" customFormat="1">
      <c r="A455" s="14"/>
      <c r="B455" s="247"/>
      <c r="C455" s="248"/>
      <c r="D455" s="232" t="s">
        <v>150</v>
      </c>
      <c r="E455" s="249" t="s">
        <v>1</v>
      </c>
      <c r="F455" s="250" t="s">
        <v>900</v>
      </c>
      <c r="G455" s="248"/>
      <c r="H455" s="251">
        <v>1</v>
      </c>
      <c r="I455" s="252"/>
      <c r="J455" s="248"/>
      <c r="K455" s="248"/>
      <c r="L455" s="253"/>
      <c r="M455" s="254"/>
      <c r="N455" s="255"/>
      <c r="O455" s="255"/>
      <c r="P455" s="255"/>
      <c r="Q455" s="255"/>
      <c r="R455" s="255"/>
      <c r="S455" s="255"/>
      <c r="T455" s="256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57" t="s">
        <v>150</v>
      </c>
      <c r="AU455" s="257" t="s">
        <v>91</v>
      </c>
      <c r="AV455" s="14" t="s">
        <v>91</v>
      </c>
      <c r="AW455" s="14" t="s">
        <v>36</v>
      </c>
      <c r="AX455" s="14" t="s">
        <v>81</v>
      </c>
      <c r="AY455" s="257" t="s">
        <v>139</v>
      </c>
    </row>
    <row r="456" s="16" customFormat="1">
      <c r="A456" s="16"/>
      <c r="B456" s="269"/>
      <c r="C456" s="270"/>
      <c r="D456" s="232" t="s">
        <v>150</v>
      </c>
      <c r="E456" s="271" t="s">
        <v>1</v>
      </c>
      <c r="F456" s="272" t="s">
        <v>172</v>
      </c>
      <c r="G456" s="270"/>
      <c r="H456" s="273">
        <v>1</v>
      </c>
      <c r="I456" s="274"/>
      <c r="J456" s="270"/>
      <c r="K456" s="270"/>
      <c r="L456" s="275"/>
      <c r="M456" s="276"/>
      <c r="N456" s="277"/>
      <c r="O456" s="277"/>
      <c r="P456" s="277"/>
      <c r="Q456" s="277"/>
      <c r="R456" s="277"/>
      <c r="S456" s="277"/>
      <c r="T456" s="278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T456" s="279" t="s">
        <v>150</v>
      </c>
      <c r="AU456" s="279" t="s">
        <v>91</v>
      </c>
      <c r="AV456" s="16" t="s">
        <v>146</v>
      </c>
      <c r="AW456" s="16" t="s">
        <v>36</v>
      </c>
      <c r="AX456" s="16" t="s">
        <v>89</v>
      </c>
      <c r="AY456" s="279" t="s">
        <v>139</v>
      </c>
    </row>
    <row r="457" s="2" customFormat="1" ht="16.5" customHeight="1">
      <c r="A457" s="39"/>
      <c r="B457" s="40"/>
      <c r="C457" s="219" t="s">
        <v>527</v>
      </c>
      <c r="D457" s="219" t="s">
        <v>141</v>
      </c>
      <c r="E457" s="220" t="s">
        <v>925</v>
      </c>
      <c r="F457" s="221" t="s">
        <v>926</v>
      </c>
      <c r="G457" s="222" t="s">
        <v>546</v>
      </c>
      <c r="H457" s="223">
        <v>1</v>
      </c>
      <c r="I457" s="224"/>
      <c r="J457" s="225">
        <f>ROUND(I457*H457,2)</f>
        <v>0</v>
      </c>
      <c r="K457" s="221" t="s">
        <v>145</v>
      </c>
      <c r="L457" s="45"/>
      <c r="M457" s="226" t="s">
        <v>1</v>
      </c>
      <c r="N457" s="227" t="s">
        <v>46</v>
      </c>
      <c r="O457" s="92"/>
      <c r="P457" s="228">
        <f>O457*H457</f>
        <v>0</v>
      </c>
      <c r="Q457" s="228">
        <v>0.040000000000000001</v>
      </c>
      <c r="R457" s="228">
        <f>Q457*H457</f>
        <v>0.040000000000000001</v>
      </c>
      <c r="S457" s="228">
        <v>0</v>
      </c>
      <c r="T457" s="229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30" t="s">
        <v>146</v>
      </c>
      <c r="AT457" s="230" t="s">
        <v>141</v>
      </c>
      <c r="AU457" s="230" t="s">
        <v>91</v>
      </c>
      <c r="AY457" s="18" t="s">
        <v>139</v>
      </c>
      <c r="BE457" s="231">
        <f>IF(N457="základní",J457,0)</f>
        <v>0</v>
      </c>
      <c r="BF457" s="231">
        <f>IF(N457="snížená",J457,0)</f>
        <v>0</v>
      </c>
      <c r="BG457" s="231">
        <f>IF(N457="zákl. přenesená",J457,0)</f>
        <v>0</v>
      </c>
      <c r="BH457" s="231">
        <f>IF(N457="sníž. přenesená",J457,0)</f>
        <v>0</v>
      </c>
      <c r="BI457" s="231">
        <f>IF(N457="nulová",J457,0)</f>
        <v>0</v>
      </c>
      <c r="BJ457" s="18" t="s">
        <v>89</v>
      </c>
      <c r="BK457" s="231">
        <f>ROUND(I457*H457,2)</f>
        <v>0</v>
      </c>
      <c r="BL457" s="18" t="s">
        <v>146</v>
      </c>
      <c r="BM457" s="230" t="s">
        <v>927</v>
      </c>
    </row>
    <row r="458" s="2" customFormat="1">
      <c r="A458" s="39"/>
      <c r="B458" s="40"/>
      <c r="C458" s="41"/>
      <c r="D458" s="232" t="s">
        <v>148</v>
      </c>
      <c r="E458" s="41"/>
      <c r="F458" s="233" t="s">
        <v>928</v>
      </c>
      <c r="G458" s="41"/>
      <c r="H458" s="41"/>
      <c r="I458" s="234"/>
      <c r="J458" s="41"/>
      <c r="K458" s="41"/>
      <c r="L458" s="45"/>
      <c r="M458" s="235"/>
      <c r="N458" s="236"/>
      <c r="O458" s="92"/>
      <c r="P458" s="92"/>
      <c r="Q458" s="92"/>
      <c r="R458" s="92"/>
      <c r="S458" s="92"/>
      <c r="T458" s="93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T458" s="18" t="s">
        <v>148</v>
      </c>
      <c r="AU458" s="18" t="s">
        <v>91</v>
      </c>
    </row>
    <row r="459" s="13" customFormat="1">
      <c r="A459" s="13"/>
      <c r="B459" s="237"/>
      <c r="C459" s="238"/>
      <c r="D459" s="232" t="s">
        <v>150</v>
      </c>
      <c r="E459" s="239" t="s">
        <v>1</v>
      </c>
      <c r="F459" s="240" t="s">
        <v>882</v>
      </c>
      <c r="G459" s="238"/>
      <c r="H459" s="239" t="s">
        <v>1</v>
      </c>
      <c r="I459" s="241"/>
      <c r="J459" s="238"/>
      <c r="K459" s="238"/>
      <c r="L459" s="242"/>
      <c r="M459" s="243"/>
      <c r="N459" s="244"/>
      <c r="O459" s="244"/>
      <c r="P459" s="244"/>
      <c r="Q459" s="244"/>
      <c r="R459" s="244"/>
      <c r="S459" s="244"/>
      <c r="T459" s="245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6" t="s">
        <v>150</v>
      </c>
      <c r="AU459" s="246" t="s">
        <v>91</v>
      </c>
      <c r="AV459" s="13" t="s">
        <v>89</v>
      </c>
      <c r="AW459" s="13" t="s">
        <v>36</v>
      </c>
      <c r="AX459" s="13" t="s">
        <v>81</v>
      </c>
      <c r="AY459" s="246" t="s">
        <v>139</v>
      </c>
    </row>
    <row r="460" s="13" customFormat="1">
      <c r="A460" s="13"/>
      <c r="B460" s="237"/>
      <c r="C460" s="238"/>
      <c r="D460" s="232" t="s">
        <v>150</v>
      </c>
      <c r="E460" s="239" t="s">
        <v>1</v>
      </c>
      <c r="F460" s="240" t="s">
        <v>883</v>
      </c>
      <c r="G460" s="238"/>
      <c r="H460" s="239" t="s">
        <v>1</v>
      </c>
      <c r="I460" s="241"/>
      <c r="J460" s="238"/>
      <c r="K460" s="238"/>
      <c r="L460" s="242"/>
      <c r="M460" s="243"/>
      <c r="N460" s="244"/>
      <c r="O460" s="244"/>
      <c r="P460" s="244"/>
      <c r="Q460" s="244"/>
      <c r="R460" s="244"/>
      <c r="S460" s="244"/>
      <c r="T460" s="245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6" t="s">
        <v>150</v>
      </c>
      <c r="AU460" s="246" t="s">
        <v>91</v>
      </c>
      <c r="AV460" s="13" t="s">
        <v>89</v>
      </c>
      <c r="AW460" s="13" t="s">
        <v>36</v>
      </c>
      <c r="AX460" s="13" t="s">
        <v>81</v>
      </c>
      <c r="AY460" s="246" t="s">
        <v>139</v>
      </c>
    </row>
    <row r="461" s="14" customFormat="1">
      <c r="A461" s="14"/>
      <c r="B461" s="247"/>
      <c r="C461" s="248"/>
      <c r="D461" s="232" t="s">
        <v>150</v>
      </c>
      <c r="E461" s="249" t="s">
        <v>1</v>
      </c>
      <c r="F461" s="250" t="s">
        <v>900</v>
      </c>
      <c r="G461" s="248"/>
      <c r="H461" s="251">
        <v>1</v>
      </c>
      <c r="I461" s="252"/>
      <c r="J461" s="248"/>
      <c r="K461" s="248"/>
      <c r="L461" s="253"/>
      <c r="M461" s="254"/>
      <c r="N461" s="255"/>
      <c r="O461" s="255"/>
      <c r="P461" s="255"/>
      <c r="Q461" s="255"/>
      <c r="R461" s="255"/>
      <c r="S461" s="255"/>
      <c r="T461" s="256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7" t="s">
        <v>150</v>
      </c>
      <c r="AU461" s="257" t="s">
        <v>91</v>
      </c>
      <c r="AV461" s="14" t="s">
        <v>91</v>
      </c>
      <c r="AW461" s="14" t="s">
        <v>36</v>
      </c>
      <c r="AX461" s="14" t="s">
        <v>81</v>
      </c>
      <c r="AY461" s="257" t="s">
        <v>139</v>
      </c>
    </row>
    <row r="462" s="16" customFormat="1">
      <c r="A462" s="16"/>
      <c r="B462" s="269"/>
      <c r="C462" s="270"/>
      <c r="D462" s="232" t="s">
        <v>150</v>
      </c>
      <c r="E462" s="271" t="s">
        <v>1</v>
      </c>
      <c r="F462" s="272" t="s">
        <v>172</v>
      </c>
      <c r="G462" s="270"/>
      <c r="H462" s="273">
        <v>1</v>
      </c>
      <c r="I462" s="274"/>
      <c r="J462" s="270"/>
      <c r="K462" s="270"/>
      <c r="L462" s="275"/>
      <c r="M462" s="276"/>
      <c r="N462" s="277"/>
      <c r="O462" s="277"/>
      <c r="P462" s="277"/>
      <c r="Q462" s="277"/>
      <c r="R462" s="277"/>
      <c r="S462" s="277"/>
      <c r="T462" s="278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T462" s="279" t="s">
        <v>150</v>
      </c>
      <c r="AU462" s="279" t="s">
        <v>91</v>
      </c>
      <c r="AV462" s="16" t="s">
        <v>146</v>
      </c>
      <c r="AW462" s="16" t="s">
        <v>36</v>
      </c>
      <c r="AX462" s="16" t="s">
        <v>89</v>
      </c>
      <c r="AY462" s="279" t="s">
        <v>139</v>
      </c>
    </row>
    <row r="463" s="2" customFormat="1" ht="24.15" customHeight="1">
      <c r="A463" s="39"/>
      <c r="B463" s="40"/>
      <c r="C463" s="280" t="s">
        <v>532</v>
      </c>
      <c r="D463" s="280" t="s">
        <v>327</v>
      </c>
      <c r="E463" s="281" t="s">
        <v>929</v>
      </c>
      <c r="F463" s="282" t="s">
        <v>930</v>
      </c>
      <c r="G463" s="283" t="s">
        <v>546</v>
      </c>
      <c r="H463" s="284">
        <v>1</v>
      </c>
      <c r="I463" s="285"/>
      <c r="J463" s="286">
        <f>ROUND(I463*H463,2)</f>
        <v>0</v>
      </c>
      <c r="K463" s="282" t="s">
        <v>145</v>
      </c>
      <c r="L463" s="287"/>
      <c r="M463" s="288" t="s">
        <v>1</v>
      </c>
      <c r="N463" s="289" t="s">
        <v>46</v>
      </c>
      <c r="O463" s="92"/>
      <c r="P463" s="228">
        <f>O463*H463</f>
        <v>0</v>
      </c>
      <c r="Q463" s="228">
        <v>0.013299999999999999</v>
      </c>
      <c r="R463" s="228">
        <f>Q463*H463</f>
        <v>0.013299999999999999</v>
      </c>
      <c r="S463" s="228">
        <v>0</v>
      </c>
      <c r="T463" s="229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30" t="s">
        <v>203</v>
      </c>
      <c r="AT463" s="230" t="s">
        <v>327</v>
      </c>
      <c r="AU463" s="230" t="s">
        <v>91</v>
      </c>
      <c r="AY463" s="18" t="s">
        <v>139</v>
      </c>
      <c r="BE463" s="231">
        <f>IF(N463="základní",J463,0)</f>
        <v>0</v>
      </c>
      <c r="BF463" s="231">
        <f>IF(N463="snížená",J463,0)</f>
        <v>0</v>
      </c>
      <c r="BG463" s="231">
        <f>IF(N463="zákl. přenesená",J463,0)</f>
        <v>0</v>
      </c>
      <c r="BH463" s="231">
        <f>IF(N463="sníž. přenesená",J463,0)</f>
        <v>0</v>
      </c>
      <c r="BI463" s="231">
        <f>IF(N463="nulová",J463,0)</f>
        <v>0</v>
      </c>
      <c r="BJ463" s="18" t="s">
        <v>89</v>
      </c>
      <c r="BK463" s="231">
        <f>ROUND(I463*H463,2)</f>
        <v>0</v>
      </c>
      <c r="BL463" s="18" t="s">
        <v>146</v>
      </c>
      <c r="BM463" s="230" t="s">
        <v>931</v>
      </c>
    </row>
    <row r="464" s="2" customFormat="1">
      <c r="A464" s="39"/>
      <c r="B464" s="40"/>
      <c r="C464" s="41"/>
      <c r="D464" s="232" t="s">
        <v>148</v>
      </c>
      <c r="E464" s="41"/>
      <c r="F464" s="233" t="s">
        <v>932</v>
      </c>
      <c r="G464" s="41"/>
      <c r="H464" s="41"/>
      <c r="I464" s="234"/>
      <c r="J464" s="41"/>
      <c r="K464" s="41"/>
      <c r="L464" s="45"/>
      <c r="M464" s="235"/>
      <c r="N464" s="236"/>
      <c r="O464" s="92"/>
      <c r="P464" s="92"/>
      <c r="Q464" s="92"/>
      <c r="R464" s="92"/>
      <c r="S464" s="92"/>
      <c r="T464" s="93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T464" s="18" t="s">
        <v>148</v>
      </c>
      <c r="AU464" s="18" t="s">
        <v>91</v>
      </c>
    </row>
    <row r="465" s="13" customFormat="1">
      <c r="A465" s="13"/>
      <c r="B465" s="237"/>
      <c r="C465" s="238"/>
      <c r="D465" s="232" t="s">
        <v>150</v>
      </c>
      <c r="E465" s="239" t="s">
        <v>1</v>
      </c>
      <c r="F465" s="240" t="s">
        <v>882</v>
      </c>
      <c r="G465" s="238"/>
      <c r="H465" s="239" t="s">
        <v>1</v>
      </c>
      <c r="I465" s="241"/>
      <c r="J465" s="238"/>
      <c r="K465" s="238"/>
      <c r="L465" s="242"/>
      <c r="M465" s="243"/>
      <c r="N465" s="244"/>
      <c r="O465" s="244"/>
      <c r="P465" s="244"/>
      <c r="Q465" s="244"/>
      <c r="R465" s="244"/>
      <c r="S465" s="244"/>
      <c r="T465" s="245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6" t="s">
        <v>150</v>
      </c>
      <c r="AU465" s="246" t="s">
        <v>91</v>
      </c>
      <c r="AV465" s="13" t="s">
        <v>89</v>
      </c>
      <c r="AW465" s="13" t="s">
        <v>36</v>
      </c>
      <c r="AX465" s="13" t="s">
        <v>81</v>
      </c>
      <c r="AY465" s="246" t="s">
        <v>139</v>
      </c>
    </row>
    <row r="466" s="13" customFormat="1">
      <c r="A466" s="13"/>
      <c r="B466" s="237"/>
      <c r="C466" s="238"/>
      <c r="D466" s="232" t="s">
        <v>150</v>
      </c>
      <c r="E466" s="239" t="s">
        <v>1</v>
      </c>
      <c r="F466" s="240" t="s">
        <v>883</v>
      </c>
      <c r="G466" s="238"/>
      <c r="H466" s="239" t="s">
        <v>1</v>
      </c>
      <c r="I466" s="241"/>
      <c r="J466" s="238"/>
      <c r="K466" s="238"/>
      <c r="L466" s="242"/>
      <c r="M466" s="243"/>
      <c r="N466" s="244"/>
      <c r="O466" s="244"/>
      <c r="P466" s="244"/>
      <c r="Q466" s="244"/>
      <c r="R466" s="244"/>
      <c r="S466" s="244"/>
      <c r="T466" s="245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6" t="s">
        <v>150</v>
      </c>
      <c r="AU466" s="246" t="s">
        <v>91</v>
      </c>
      <c r="AV466" s="13" t="s">
        <v>89</v>
      </c>
      <c r="AW466" s="13" t="s">
        <v>36</v>
      </c>
      <c r="AX466" s="13" t="s">
        <v>81</v>
      </c>
      <c r="AY466" s="246" t="s">
        <v>139</v>
      </c>
    </row>
    <row r="467" s="14" customFormat="1">
      <c r="A467" s="14"/>
      <c r="B467" s="247"/>
      <c r="C467" s="248"/>
      <c r="D467" s="232" t="s">
        <v>150</v>
      </c>
      <c r="E467" s="249" t="s">
        <v>1</v>
      </c>
      <c r="F467" s="250" t="s">
        <v>900</v>
      </c>
      <c r="G467" s="248"/>
      <c r="H467" s="251">
        <v>1</v>
      </c>
      <c r="I467" s="252"/>
      <c r="J467" s="248"/>
      <c r="K467" s="248"/>
      <c r="L467" s="253"/>
      <c r="M467" s="254"/>
      <c r="N467" s="255"/>
      <c r="O467" s="255"/>
      <c r="P467" s="255"/>
      <c r="Q467" s="255"/>
      <c r="R467" s="255"/>
      <c r="S467" s="255"/>
      <c r="T467" s="256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7" t="s">
        <v>150</v>
      </c>
      <c r="AU467" s="257" t="s">
        <v>91</v>
      </c>
      <c r="AV467" s="14" t="s">
        <v>91</v>
      </c>
      <c r="AW467" s="14" t="s">
        <v>36</v>
      </c>
      <c r="AX467" s="14" t="s">
        <v>81</v>
      </c>
      <c r="AY467" s="257" t="s">
        <v>139</v>
      </c>
    </row>
    <row r="468" s="16" customFormat="1">
      <c r="A468" s="16"/>
      <c r="B468" s="269"/>
      <c r="C468" s="270"/>
      <c r="D468" s="232" t="s">
        <v>150</v>
      </c>
      <c r="E468" s="271" t="s">
        <v>1</v>
      </c>
      <c r="F468" s="272" t="s">
        <v>172</v>
      </c>
      <c r="G468" s="270"/>
      <c r="H468" s="273">
        <v>1</v>
      </c>
      <c r="I468" s="274"/>
      <c r="J468" s="270"/>
      <c r="K468" s="270"/>
      <c r="L468" s="275"/>
      <c r="M468" s="276"/>
      <c r="N468" s="277"/>
      <c r="O468" s="277"/>
      <c r="P468" s="277"/>
      <c r="Q468" s="277"/>
      <c r="R468" s="277"/>
      <c r="S468" s="277"/>
      <c r="T468" s="278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T468" s="279" t="s">
        <v>150</v>
      </c>
      <c r="AU468" s="279" t="s">
        <v>91</v>
      </c>
      <c r="AV468" s="16" t="s">
        <v>146</v>
      </c>
      <c r="AW468" s="16" t="s">
        <v>36</v>
      </c>
      <c r="AX468" s="16" t="s">
        <v>89</v>
      </c>
      <c r="AY468" s="279" t="s">
        <v>139</v>
      </c>
    </row>
    <row r="469" s="2" customFormat="1" ht="24.15" customHeight="1">
      <c r="A469" s="39"/>
      <c r="B469" s="40"/>
      <c r="C469" s="280" t="s">
        <v>538</v>
      </c>
      <c r="D469" s="280" t="s">
        <v>327</v>
      </c>
      <c r="E469" s="281" t="s">
        <v>933</v>
      </c>
      <c r="F469" s="282" t="s">
        <v>934</v>
      </c>
      <c r="G469" s="283" t="s">
        <v>546</v>
      </c>
      <c r="H469" s="284">
        <v>1</v>
      </c>
      <c r="I469" s="285"/>
      <c r="J469" s="286">
        <f>ROUND(I469*H469,2)</f>
        <v>0</v>
      </c>
      <c r="K469" s="282" t="s">
        <v>145</v>
      </c>
      <c r="L469" s="287"/>
      <c r="M469" s="288" t="s">
        <v>1</v>
      </c>
      <c r="N469" s="289" t="s">
        <v>46</v>
      </c>
      <c r="O469" s="92"/>
      <c r="P469" s="228">
        <f>O469*H469</f>
        <v>0</v>
      </c>
      <c r="Q469" s="228">
        <v>0.00029999999999999997</v>
      </c>
      <c r="R469" s="228">
        <f>Q469*H469</f>
        <v>0.00029999999999999997</v>
      </c>
      <c r="S469" s="228">
        <v>0</v>
      </c>
      <c r="T469" s="229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30" t="s">
        <v>203</v>
      </c>
      <c r="AT469" s="230" t="s">
        <v>327</v>
      </c>
      <c r="AU469" s="230" t="s">
        <v>91</v>
      </c>
      <c r="AY469" s="18" t="s">
        <v>139</v>
      </c>
      <c r="BE469" s="231">
        <f>IF(N469="základní",J469,0)</f>
        <v>0</v>
      </c>
      <c r="BF469" s="231">
        <f>IF(N469="snížená",J469,0)</f>
        <v>0</v>
      </c>
      <c r="BG469" s="231">
        <f>IF(N469="zákl. přenesená",J469,0)</f>
        <v>0</v>
      </c>
      <c r="BH469" s="231">
        <f>IF(N469="sníž. přenesená",J469,0)</f>
        <v>0</v>
      </c>
      <c r="BI469" s="231">
        <f>IF(N469="nulová",J469,0)</f>
        <v>0</v>
      </c>
      <c r="BJ469" s="18" t="s">
        <v>89</v>
      </c>
      <c r="BK469" s="231">
        <f>ROUND(I469*H469,2)</f>
        <v>0</v>
      </c>
      <c r="BL469" s="18" t="s">
        <v>146</v>
      </c>
      <c r="BM469" s="230" t="s">
        <v>935</v>
      </c>
    </row>
    <row r="470" s="13" customFormat="1">
      <c r="A470" s="13"/>
      <c r="B470" s="237"/>
      <c r="C470" s="238"/>
      <c r="D470" s="232" t="s">
        <v>150</v>
      </c>
      <c r="E470" s="239" t="s">
        <v>1</v>
      </c>
      <c r="F470" s="240" t="s">
        <v>882</v>
      </c>
      <c r="G470" s="238"/>
      <c r="H470" s="239" t="s">
        <v>1</v>
      </c>
      <c r="I470" s="241"/>
      <c r="J470" s="238"/>
      <c r="K470" s="238"/>
      <c r="L470" s="242"/>
      <c r="M470" s="243"/>
      <c r="N470" s="244"/>
      <c r="O470" s="244"/>
      <c r="P470" s="244"/>
      <c r="Q470" s="244"/>
      <c r="R470" s="244"/>
      <c r="S470" s="244"/>
      <c r="T470" s="245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6" t="s">
        <v>150</v>
      </c>
      <c r="AU470" s="246" t="s">
        <v>91</v>
      </c>
      <c r="AV470" s="13" t="s">
        <v>89</v>
      </c>
      <c r="AW470" s="13" t="s">
        <v>36</v>
      </c>
      <c r="AX470" s="13" t="s">
        <v>81</v>
      </c>
      <c r="AY470" s="246" t="s">
        <v>139</v>
      </c>
    </row>
    <row r="471" s="13" customFormat="1">
      <c r="A471" s="13"/>
      <c r="B471" s="237"/>
      <c r="C471" s="238"/>
      <c r="D471" s="232" t="s">
        <v>150</v>
      </c>
      <c r="E471" s="239" t="s">
        <v>1</v>
      </c>
      <c r="F471" s="240" t="s">
        <v>883</v>
      </c>
      <c r="G471" s="238"/>
      <c r="H471" s="239" t="s">
        <v>1</v>
      </c>
      <c r="I471" s="241"/>
      <c r="J471" s="238"/>
      <c r="K471" s="238"/>
      <c r="L471" s="242"/>
      <c r="M471" s="243"/>
      <c r="N471" s="244"/>
      <c r="O471" s="244"/>
      <c r="P471" s="244"/>
      <c r="Q471" s="244"/>
      <c r="R471" s="244"/>
      <c r="S471" s="244"/>
      <c r="T471" s="245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6" t="s">
        <v>150</v>
      </c>
      <c r="AU471" s="246" t="s">
        <v>91</v>
      </c>
      <c r="AV471" s="13" t="s">
        <v>89</v>
      </c>
      <c r="AW471" s="13" t="s">
        <v>36</v>
      </c>
      <c r="AX471" s="13" t="s">
        <v>81</v>
      </c>
      <c r="AY471" s="246" t="s">
        <v>139</v>
      </c>
    </row>
    <row r="472" s="14" customFormat="1">
      <c r="A472" s="14"/>
      <c r="B472" s="247"/>
      <c r="C472" s="248"/>
      <c r="D472" s="232" t="s">
        <v>150</v>
      </c>
      <c r="E472" s="249" t="s">
        <v>1</v>
      </c>
      <c r="F472" s="250" t="s">
        <v>900</v>
      </c>
      <c r="G472" s="248"/>
      <c r="H472" s="251">
        <v>1</v>
      </c>
      <c r="I472" s="252"/>
      <c r="J472" s="248"/>
      <c r="K472" s="248"/>
      <c r="L472" s="253"/>
      <c r="M472" s="254"/>
      <c r="N472" s="255"/>
      <c r="O472" s="255"/>
      <c r="P472" s="255"/>
      <c r="Q472" s="255"/>
      <c r="R472" s="255"/>
      <c r="S472" s="255"/>
      <c r="T472" s="256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7" t="s">
        <v>150</v>
      </c>
      <c r="AU472" s="257" t="s">
        <v>91</v>
      </c>
      <c r="AV472" s="14" t="s">
        <v>91</v>
      </c>
      <c r="AW472" s="14" t="s">
        <v>36</v>
      </c>
      <c r="AX472" s="14" t="s">
        <v>81</v>
      </c>
      <c r="AY472" s="257" t="s">
        <v>139</v>
      </c>
    </row>
    <row r="473" s="16" customFormat="1">
      <c r="A473" s="16"/>
      <c r="B473" s="269"/>
      <c r="C473" s="270"/>
      <c r="D473" s="232" t="s">
        <v>150</v>
      </c>
      <c r="E473" s="271" t="s">
        <v>1</v>
      </c>
      <c r="F473" s="272" t="s">
        <v>172</v>
      </c>
      <c r="G473" s="270"/>
      <c r="H473" s="273">
        <v>1</v>
      </c>
      <c r="I473" s="274"/>
      <c r="J473" s="270"/>
      <c r="K473" s="270"/>
      <c r="L473" s="275"/>
      <c r="M473" s="276"/>
      <c r="N473" s="277"/>
      <c r="O473" s="277"/>
      <c r="P473" s="277"/>
      <c r="Q473" s="277"/>
      <c r="R473" s="277"/>
      <c r="S473" s="277"/>
      <c r="T473" s="278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T473" s="279" t="s">
        <v>150</v>
      </c>
      <c r="AU473" s="279" t="s">
        <v>91</v>
      </c>
      <c r="AV473" s="16" t="s">
        <v>146</v>
      </c>
      <c r="AW473" s="16" t="s">
        <v>36</v>
      </c>
      <c r="AX473" s="16" t="s">
        <v>89</v>
      </c>
      <c r="AY473" s="279" t="s">
        <v>139</v>
      </c>
    </row>
    <row r="474" s="2" customFormat="1" ht="16.5" customHeight="1">
      <c r="A474" s="39"/>
      <c r="B474" s="40"/>
      <c r="C474" s="219" t="s">
        <v>543</v>
      </c>
      <c r="D474" s="219" t="s">
        <v>141</v>
      </c>
      <c r="E474" s="220" t="s">
        <v>936</v>
      </c>
      <c r="F474" s="221" t="s">
        <v>937</v>
      </c>
      <c r="G474" s="222" t="s">
        <v>546</v>
      </c>
      <c r="H474" s="223">
        <v>1</v>
      </c>
      <c r="I474" s="224"/>
      <c r="J474" s="225">
        <f>ROUND(I474*H474,2)</f>
        <v>0</v>
      </c>
      <c r="K474" s="221" t="s">
        <v>145</v>
      </c>
      <c r="L474" s="45"/>
      <c r="M474" s="226" t="s">
        <v>1</v>
      </c>
      <c r="N474" s="227" t="s">
        <v>46</v>
      </c>
      <c r="O474" s="92"/>
      <c r="P474" s="228">
        <f>O474*H474</f>
        <v>0</v>
      </c>
      <c r="Q474" s="228">
        <v>0.00033</v>
      </c>
      <c r="R474" s="228">
        <f>Q474*H474</f>
        <v>0.00033</v>
      </c>
      <c r="S474" s="228">
        <v>0</v>
      </c>
      <c r="T474" s="229">
        <f>S474*H474</f>
        <v>0</v>
      </c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R474" s="230" t="s">
        <v>146</v>
      </c>
      <c r="AT474" s="230" t="s">
        <v>141</v>
      </c>
      <c r="AU474" s="230" t="s">
        <v>91</v>
      </c>
      <c r="AY474" s="18" t="s">
        <v>139</v>
      </c>
      <c r="BE474" s="231">
        <f>IF(N474="základní",J474,0)</f>
        <v>0</v>
      </c>
      <c r="BF474" s="231">
        <f>IF(N474="snížená",J474,0)</f>
        <v>0</v>
      </c>
      <c r="BG474" s="231">
        <f>IF(N474="zákl. přenesená",J474,0)</f>
        <v>0</v>
      </c>
      <c r="BH474" s="231">
        <f>IF(N474="sníž. přenesená",J474,0)</f>
        <v>0</v>
      </c>
      <c r="BI474" s="231">
        <f>IF(N474="nulová",J474,0)</f>
        <v>0</v>
      </c>
      <c r="BJ474" s="18" t="s">
        <v>89</v>
      </c>
      <c r="BK474" s="231">
        <f>ROUND(I474*H474,2)</f>
        <v>0</v>
      </c>
      <c r="BL474" s="18" t="s">
        <v>146</v>
      </c>
      <c r="BM474" s="230" t="s">
        <v>938</v>
      </c>
    </row>
    <row r="475" s="13" customFormat="1">
      <c r="A475" s="13"/>
      <c r="B475" s="237"/>
      <c r="C475" s="238"/>
      <c r="D475" s="232" t="s">
        <v>150</v>
      </c>
      <c r="E475" s="239" t="s">
        <v>1</v>
      </c>
      <c r="F475" s="240" t="s">
        <v>883</v>
      </c>
      <c r="G475" s="238"/>
      <c r="H475" s="239" t="s">
        <v>1</v>
      </c>
      <c r="I475" s="241"/>
      <c r="J475" s="238"/>
      <c r="K475" s="238"/>
      <c r="L475" s="242"/>
      <c r="M475" s="243"/>
      <c r="N475" s="244"/>
      <c r="O475" s="244"/>
      <c r="P475" s="244"/>
      <c r="Q475" s="244"/>
      <c r="R475" s="244"/>
      <c r="S475" s="244"/>
      <c r="T475" s="245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46" t="s">
        <v>150</v>
      </c>
      <c r="AU475" s="246" t="s">
        <v>91</v>
      </c>
      <c r="AV475" s="13" t="s">
        <v>89</v>
      </c>
      <c r="AW475" s="13" t="s">
        <v>36</v>
      </c>
      <c r="AX475" s="13" t="s">
        <v>81</v>
      </c>
      <c r="AY475" s="246" t="s">
        <v>139</v>
      </c>
    </row>
    <row r="476" s="14" customFormat="1">
      <c r="A476" s="14"/>
      <c r="B476" s="247"/>
      <c r="C476" s="248"/>
      <c r="D476" s="232" t="s">
        <v>150</v>
      </c>
      <c r="E476" s="249" t="s">
        <v>1</v>
      </c>
      <c r="F476" s="250" t="s">
        <v>900</v>
      </c>
      <c r="G476" s="248"/>
      <c r="H476" s="251">
        <v>1</v>
      </c>
      <c r="I476" s="252"/>
      <c r="J476" s="248"/>
      <c r="K476" s="248"/>
      <c r="L476" s="253"/>
      <c r="M476" s="254"/>
      <c r="N476" s="255"/>
      <c r="O476" s="255"/>
      <c r="P476" s="255"/>
      <c r="Q476" s="255"/>
      <c r="R476" s="255"/>
      <c r="S476" s="255"/>
      <c r="T476" s="256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57" t="s">
        <v>150</v>
      </c>
      <c r="AU476" s="257" t="s">
        <v>91</v>
      </c>
      <c r="AV476" s="14" t="s">
        <v>91</v>
      </c>
      <c r="AW476" s="14" t="s">
        <v>36</v>
      </c>
      <c r="AX476" s="14" t="s">
        <v>81</v>
      </c>
      <c r="AY476" s="257" t="s">
        <v>139</v>
      </c>
    </row>
    <row r="477" s="16" customFormat="1">
      <c r="A477" s="16"/>
      <c r="B477" s="269"/>
      <c r="C477" s="270"/>
      <c r="D477" s="232" t="s">
        <v>150</v>
      </c>
      <c r="E477" s="271" t="s">
        <v>1</v>
      </c>
      <c r="F477" s="272" t="s">
        <v>172</v>
      </c>
      <c r="G477" s="270"/>
      <c r="H477" s="273">
        <v>1</v>
      </c>
      <c r="I477" s="274"/>
      <c r="J477" s="270"/>
      <c r="K477" s="270"/>
      <c r="L477" s="275"/>
      <c r="M477" s="276"/>
      <c r="N477" s="277"/>
      <c r="O477" s="277"/>
      <c r="P477" s="277"/>
      <c r="Q477" s="277"/>
      <c r="R477" s="277"/>
      <c r="S477" s="277"/>
      <c r="T477" s="278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T477" s="279" t="s">
        <v>150</v>
      </c>
      <c r="AU477" s="279" t="s">
        <v>91</v>
      </c>
      <c r="AV477" s="16" t="s">
        <v>146</v>
      </c>
      <c r="AW477" s="16" t="s">
        <v>36</v>
      </c>
      <c r="AX477" s="16" t="s">
        <v>89</v>
      </c>
      <c r="AY477" s="279" t="s">
        <v>139</v>
      </c>
    </row>
    <row r="478" s="2" customFormat="1" ht="16.5" customHeight="1">
      <c r="A478" s="39"/>
      <c r="B478" s="40"/>
      <c r="C478" s="219" t="s">
        <v>549</v>
      </c>
      <c r="D478" s="219" t="s">
        <v>141</v>
      </c>
      <c r="E478" s="220" t="s">
        <v>939</v>
      </c>
      <c r="F478" s="221" t="s">
        <v>940</v>
      </c>
      <c r="G478" s="222" t="s">
        <v>167</v>
      </c>
      <c r="H478" s="223">
        <v>251.34</v>
      </c>
      <c r="I478" s="224"/>
      <c r="J478" s="225">
        <f>ROUND(I478*H478,2)</f>
        <v>0</v>
      </c>
      <c r="K478" s="221" t="s">
        <v>145</v>
      </c>
      <c r="L478" s="45"/>
      <c r="M478" s="226" t="s">
        <v>1</v>
      </c>
      <c r="N478" s="227" t="s">
        <v>46</v>
      </c>
      <c r="O478" s="92"/>
      <c r="P478" s="228">
        <f>O478*H478</f>
        <v>0</v>
      </c>
      <c r="Q478" s="228">
        <v>0.00019000000000000001</v>
      </c>
      <c r="R478" s="228">
        <f>Q478*H478</f>
        <v>0.047754600000000001</v>
      </c>
      <c r="S478" s="228">
        <v>0</v>
      </c>
      <c r="T478" s="229">
        <f>S478*H478</f>
        <v>0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30" t="s">
        <v>146</v>
      </c>
      <c r="AT478" s="230" t="s">
        <v>141</v>
      </c>
      <c r="AU478" s="230" t="s">
        <v>91</v>
      </c>
      <c r="AY478" s="18" t="s">
        <v>139</v>
      </c>
      <c r="BE478" s="231">
        <f>IF(N478="základní",J478,0)</f>
        <v>0</v>
      </c>
      <c r="BF478" s="231">
        <f>IF(N478="snížená",J478,0)</f>
        <v>0</v>
      </c>
      <c r="BG478" s="231">
        <f>IF(N478="zákl. přenesená",J478,0)</f>
        <v>0</v>
      </c>
      <c r="BH478" s="231">
        <f>IF(N478="sníž. přenesená",J478,0)</f>
        <v>0</v>
      </c>
      <c r="BI478" s="231">
        <f>IF(N478="nulová",J478,0)</f>
        <v>0</v>
      </c>
      <c r="BJ478" s="18" t="s">
        <v>89</v>
      </c>
      <c r="BK478" s="231">
        <f>ROUND(I478*H478,2)</f>
        <v>0</v>
      </c>
      <c r="BL478" s="18" t="s">
        <v>146</v>
      </c>
      <c r="BM478" s="230" t="s">
        <v>941</v>
      </c>
    </row>
    <row r="479" s="13" customFormat="1">
      <c r="A479" s="13"/>
      <c r="B479" s="237"/>
      <c r="C479" s="238"/>
      <c r="D479" s="232" t="s">
        <v>150</v>
      </c>
      <c r="E479" s="239" t="s">
        <v>1</v>
      </c>
      <c r="F479" s="240" t="s">
        <v>883</v>
      </c>
      <c r="G479" s="238"/>
      <c r="H479" s="239" t="s">
        <v>1</v>
      </c>
      <c r="I479" s="241"/>
      <c r="J479" s="238"/>
      <c r="K479" s="238"/>
      <c r="L479" s="242"/>
      <c r="M479" s="243"/>
      <c r="N479" s="244"/>
      <c r="O479" s="244"/>
      <c r="P479" s="244"/>
      <c r="Q479" s="244"/>
      <c r="R479" s="244"/>
      <c r="S479" s="244"/>
      <c r="T479" s="245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6" t="s">
        <v>150</v>
      </c>
      <c r="AU479" s="246" t="s">
        <v>91</v>
      </c>
      <c r="AV479" s="13" t="s">
        <v>89</v>
      </c>
      <c r="AW479" s="13" t="s">
        <v>36</v>
      </c>
      <c r="AX479" s="13" t="s">
        <v>81</v>
      </c>
      <c r="AY479" s="246" t="s">
        <v>139</v>
      </c>
    </row>
    <row r="480" s="14" customFormat="1">
      <c r="A480" s="14"/>
      <c r="B480" s="247"/>
      <c r="C480" s="248"/>
      <c r="D480" s="232" t="s">
        <v>150</v>
      </c>
      <c r="E480" s="249" t="s">
        <v>1</v>
      </c>
      <c r="F480" s="250" t="s">
        <v>752</v>
      </c>
      <c r="G480" s="248"/>
      <c r="H480" s="251">
        <v>251.34</v>
      </c>
      <c r="I480" s="252"/>
      <c r="J480" s="248"/>
      <c r="K480" s="248"/>
      <c r="L480" s="253"/>
      <c r="M480" s="254"/>
      <c r="N480" s="255"/>
      <c r="O480" s="255"/>
      <c r="P480" s="255"/>
      <c r="Q480" s="255"/>
      <c r="R480" s="255"/>
      <c r="S480" s="255"/>
      <c r="T480" s="256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7" t="s">
        <v>150</v>
      </c>
      <c r="AU480" s="257" t="s">
        <v>91</v>
      </c>
      <c r="AV480" s="14" t="s">
        <v>91</v>
      </c>
      <c r="AW480" s="14" t="s">
        <v>36</v>
      </c>
      <c r="AX480" s="14" t="s">
        <v>81</v>
      </c>
      <c r="AY480" s="257" t="s">
        <v>139</v>
      </c>
    </row>
    <row r="481" s="16" customFormat="1">
      <c r="A481" s="16"/>
      <c r="B481" s="269"/>
      <c r="C481" s="270"/>
      <c r="D481" s="232" t="s">
        <v>150</v>
      </c>
      <c r="E481" s="271" t="s">
        <v>1</v>
      </c>
      <c r="F481" s="272" t="s">
        <v>172</v>
      </c>
      <c r="G481" s="270"/>
      <c r="H481" s="273">
        <v>251.34</v>
      </c>
      <c r="I481" s="274"/>
      <c r="J481" s="270"/>
      <c r="K481" s="270"/>
      <c r="L481" s="275"/>
      <c r="M481" s="276"/>
      <c r="N481" s="277"/>
      <c r="O481" s="277"/>
      <c r="P481" s="277"/>
      <c r="Q481" s="277"/>
      <c r="R481" s="277"/>
      <c r="S481" s="277"/>
      <c r="T481" s="278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T481" s="279" t="s">
        <v>150</v>
      </c>
      <c r="AU481" s="279" t="s">
        <v>91</v>
      </c>
      <c r="AV481" s="16" t="s">
        <v>146</v>
      </c>
      <c r="AW481" s="16" t="s">
        <v>36</v>
      </c>
      <c r="AX481" s="16" t="s">
        <v>89</v>
      </c>
      <c r="AY481" s="279" t="s">
        <v>139</v>
      </c>
    </row>
    <row r="482" s="2" customFormat="1" ht="24.15" customHeight="1">
      <c r="A482" s="39"/>
      <c r="B482" s="40"/>
      <c r="C482" s="219" t="s">
        <v>555</v>
      </c>
      <c r="D482" s="219" t="s">
        <v>141</v>
      </c>
      <c r="E482" s="220" t="s">
        <v>942</v>
      </c>
      <c r="F482" s="221" t="s">
        <v>943</v>
      </c>
      <c r="G482" s="222" t="s">
        <v>167</v>
      </c>
      <c r="H482" s="223">
        <v>251.34</v>
      </c>
      <c r="I482" s="224"/>
      <c r="J482" s="225">
        <f>ROUND(I482*H482,2)</f>
        <v>0</v>
      </c>
      <c r="K482" s="221" t="s">
        <v>145</v>
      </c>
      <c r="L482" s="45"/>
      <c r="M482" s="226" t="s">
        <v>1</v>
      </c>
      <c r="N482" s="227" t="s">
        <v>46</v>
      </c>
      <c r="O482" s="92"/>
      <c r="P482" s="228">
        <f>O482*H482</f>
        <v>0</v>
      </c>
      <c r="Q482" s="228">
        <v>6.9999999999999994E-05</v>
      </c>
      <c r="R482" s="228">
        <f>Q482*H482</f>
        <v>0.0175938</v>
      </c>
      <c r="S482" s="228">
        <v>0</v>
      </c>
      <c r="T482" s="229">
        <f>S482*H482</f>
        <v>0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R482" s="230" t="s">
        <v>146</v>
      </c>
      <c r="AT482" s="230" t="s">
        <v>141</v>
      </c>
      <c r="AU482" s="230" t="s">
        <v>91</v>
      </c>
      <c r="AY482" s="18" t="s">
        <v>139</v>
      </c>
      <c r="BE482" s="231">
        <f>IF(N482="základní",J482,0)</f>
        <v>0</v>
      </c>
      <c r="BF482" s="231">
        <f>IF(N482="snížená",J482,0)</f>
        <v>0</v>
      </c>
      <c r="BG482" s="231">
        <f>IF(N482="zákl. přenesená",J482,0)</f>
        <v>0</v>
      </c>
      <c r="BH482" s="231">
        <f>IF(N482="sníž. přenesená",J482,0)</f>
        <v>0</v>
      </c>
      <c r="BI482" s="231">
        <f>IF(N482="nulová",J482,0)</f>
        <v>0</v>
      </c>
      <c r="BJ482" s="18" t="s">
        <v>89</v>
      </c>
      <c r="BK482" s="231">
        <f>ROUND(I482*H482,2)</f>
        <v>0</v>
      </c>
      <c r="BL482" s="18" t="s">
        <v>146</v>
      </c>
      <c r="BM482" s="230" t="s">
        <v>944</v>
      </c>
    </row>
    <row r="483" s="13" customFormat="1">
      <c r="A483" s="13"/>
      <c r="B483" s="237"/>
      <c r="C483" s="238"/>
      <c r="D483" s="232" t="s">
        <v>150</v>
      </c>
      <c r="E483" s="239" t="s">
        <v>1</v>
      </c>
      <c r="F483" s="240" t="s">
        <v>883</v>
      </c>
      <c r="G483" s="238"/>
      <c r="H483" s="239" t="s">
        <v>1</v>
      </c>
      <c r="I483" s="241"/>
      <c r="J483" s="238"/>
      <c r="K483" s="238"/>
      <c r="L483" s="242"/>
      <c r="M483" s="243"/>
      <c r="N483" s="244"/>
      <c r="O483" s="244"/>
      <c r="P483" s="244"/>
      <c r="Q483" s="244"/>
      <c r="R483" s="244"/>
      <c r="S483" s="244"/>
      <c r="T483" s="245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6" t="s">
        <v>150</v>
      </c>
      <c r="AU483" s="246" t="s">
        <v>91</v>
      </c>
      <c r="AV483" s="13" t="s">
        <v>89</v>
      </c>
      <c r="AW483" s="13" t="s">
        <v>36</v>
      </c>
      <c r="AX483" s="13" t="s">
        <v>81</v>
      </c>
      <c r="AY483" s="246" t="s">
        <v>139</v>
      </c>
    </row>
    <row r="484" s="14" customFormat="1">
      <c r="A484" s="14"/>
      <c r="B484" s="247"/>
      <c r="C484" s="248"/>
      <c r="D484" s="232" t="s">
        <v>150</v>
      </c>
      <c r="E484" s="249" t="s">
        <v>1</v>
      </c>
      <c r="F484" s="250" t="s">
        <v>752</v>
      </c>
      <c r="G484" s="248"/>
      <c r="H484" s="251">
        <v>251.34</v>
      </c>
      <c r="I484" s="252"/>
      <c r="J484" s="248"/>
      <c r="K484" s="248"/>
      <c r="L484" s="253"/>
      <c r="M484" s="254"/>
      <c r="N484" s="255"/>
      <c r="O484" s="255"/>
      <c r="P484" s="255"/>
      <c r="Q484" s="255"/>
      <c r="R484" s="255"/>
      <c r="S484" s="255"/>
      <c r="T484" s="256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7" t="s">
        <v>150</v>
      </c>
      <c r="AU484" s="257" t="s">
        <v>91</v>
      </c>
      <c r="AV484" s="14" t="s">
        <v>91</v>
      </c>
      <c r="AW484" s="14" t="s">
        <v>36</v>
      </c>
      <c r="AX484" s="14" t="s">
        <v>81</v>
      </c>
      <c r="AY484" s="257" t="s">
        <v>139</v>
      </c>
    </row>
    <row r="485" s="16" customFormat="1">
      <c r="A485" s="16"/>
      <c r="B485" s="269"/>
      <c r="C485" s="270"/>
      <c r="D485" s="232" t="s">
        <v>150</v>
      </c>
      <c r="E485" s="271" t="s">
        <v>1</v>
      </c>
      <c r="F485" s="272" t="s">
        <v>172</v>
      </c>
      <c r="G485" s="270"/>
      <c r="H485" s="273">
        <v>251.34</v>
      </c>
      <c r="I485" s="274"/>
      <c r="J485" s="270"/>
      <c r="K485" s="270"/>
      <c r="L485" s="275"/>
      <c r="M485" s="276"/>
      <c r="N485" s="277"/>
      <c r="O485" s="277"/>
      <c r="P485" s="277"/>
      <c r="Q485" s="277"/>
      <c r="R485" s="277"/>
      <c r="S485" s="277"/>
      <c r="T485" s="278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T485" s="279" t="s">
        <v>150</v>
      </c>
      <c r="AU485" s="279" t="s">
        <v>91</v>
      </c>
      <c r="AV485" s="16" t="s">
        <v>146</v>
      </c>
      <c r="AW485" s="16" t="s">
        <v>36</v>
      </c>
      <c r="AX485" s="16" t="s">
        <v>89</v>
      </c>
      <c r="AY485" s="279" t="s">
        <v>139</v>
      </c>
    </row>
    <row r="486" s="12" customFormat="1" ht="20.88" customHeight="1">
      <c r="A486" s="12"/>
      <c r="B486" s="203"/>
      <c r="C486" s="204"/>
      <c r="D486" s="205" t="s">
        <v>80</v>
      </c>
      <c r="E486" s="217" t="s">
        <v>656</v>
      </c>
      <c r="F486" s="217" t="s">
        <v>657</v>
      </c>
      <c r="G486" s="204"/>
      <c r="H486" s="204"/>
      <c r="I486" s="207"/>
      <c r="J486" s="218">
        <f>BK486</f>
        <v>0</v>
      </c>
      <c r="K486" s="204"/>
      <c r="L486" s="209"/>
      <c r="M486" s="210"/>
      <c r="N486" s="211"/>
      <c r="O486" s="211"/>
      <c r="P486" s="212">
        <f>SUM(P487:P513)</f>
        <v>0</v>
      </c>
      <c r="Q486" s="211"/>
      <c r="R486" s="212">
        <f>SUM(R487:R513)</f>
        <v>0.27921679999999999</v>
      </c>
      <c r="S486" s="211"/>
      <c r="T486" s="213">
        <f>SUM(T487:T513)</f>
        <v>0</v>
      </c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R486" s="214" t="s">
        <v>89</v>
      </c>
      <c r="AT486" s="215" t="s">
        <v>80</v>
      </c>
      <c r="AU486" s="215" t="s">
        <v>91</v>
      </c>
      <c r="AY486" s="214" t="s">
        <v>139</v>
      </c>
      <c r="BK486" s="216">
        <f>SUM(BK487:BK513)</f>
        <v>0</v>
      </c>
    </row>
    <row r="487" s="2" customFormat="1" ht="24.15" customHeight="1">
      <c r="A487" s="39"/>
      <c r="B487" s="40"/>
      <c r="C487" s="219" t="s">
        <v>561</v>
      </c>
      <c r="D487" s="219" t="s">
        <v>141</v>
      </c>
      <c r="E487" s="220" t="s">
        <v>659</v>
      </c>
      <c r="F487" s="221" t="s">
        <v>660</v>
      </c>
      <c r="G487" s="222" t="s">
        <v>167</v>
      </c>
      <c r="H487" s="223">
        <v>502.68000000000001</v>
      </c>
      <c r="I487" s="224"/>
      <c r="J487" s="225">
        <f>ROUND(I487*H487,2)</f>
        <v>0</v>
      </c>
      <c r="K487" s="221" t="s">
        <v>145</v>
      </c>
      <c r="L487" s="45"/>
      <c r="M487" s="226" t="s">
        <v>1</v>
      </c>
      <c r="N487" s="227" t="s">
        <v>46</v>
      </c>
      <c r="O487" s="92"/>
      <c r="P487" s="228">
        <f>O487*H487</f>
        <v>0</v>
      </c>
      <c r="Q487" s="228">
        <v>1.0000000000000001E-05</v>
      </c>
      <c r="R487" s="228">
        <f>Q487*H487</f>
        <v>0.0050268000000000005</v>
      </c>
      <c r="S487" s="228">
        <v>0</v>
      </c>
      <c r="T487" s="229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30" t="s">
        <v>146</v>
      </c>
      <c r="AT487" s="230" t="s">
        <v>141</v>
      </c>
      <c r="AU487" s="230" t="s">
        <v>157</v>
      </c>
      <c r="AY487" s="18" t="s">
        <v>139</v>
      </c>
      <c r="BE487" s="231">
        <f>IF(N487="základní",J487,0)</f>
        <v>0</v>
      </c>
      <c r="BF487" s="231">
        <f>IF(N487="snížená",J487,0)</f>
        <v>0</v>
      </c>
      <c r="BG487" s="231">
        <f>IF(N487="zákl. přenesená",J487,0)</f>
        <v>0</v>
      </c>
      <c r="BH487" s="231">
        <f>IF(N487="sníž. přenesená",J487,0)</f>
        <v>0</v>
      </c>
      <c r="BI487" s="231">
        <f>IF(N487="nulová",J487,0)</f>
        <v>0</v>
      </c>
      <c r="BJ487" s="18" t="s">
        <v>89</v>
      </c>
      <c r="BK487" s="231">
        <f>ROUND(I487*H487,2)</f>
        <v>0</v>
      </c>
      <c r="BL487" s="18" t="s">
        <v>146</v>
      </c>
      <c r="BM487" s="230" t="s">
        <v>945</v>
      </c>
    </row>
    <row r="488" s="13" customFormat="1">
      <c r="A488" s="13"/>
      <c r="B488" s="237"/>
      <c r="C488" s="238"/>
      <c r="D488" s="232" t="s">
        <v>150</v>
      </c>
      <c r="E488" s="239" t="s">
        <v>1</v>
      </c>
      <c r="F488" s="240" t="s">
        <v>237</v>
      </c>
      <c r="G488" s="238"/>
      <c r="H488" s="239" t="s">
        <v>1</v>
      </c>
      <c r="I488" s="241"/>
      <c r="J488" s="238"/>
      <c r="K488" s="238"/>
      <c r="L488" s="242"/>
      <c r="M488" s="243"/>
      <c r="N488" s="244"/>
      <c r="O488" s="244"/>
      <c r="P488" s="244"/>
      <c r="Q488" s="244"/>
      <c r="R488" s="244"/>
      <c r="S488" s="244"/>
      <c r="T488" s="245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6" t="s">
        <v>150</v>
      </c>
      <c r="AU488" s="246" t="s">
        <v>157</v>
      </c>
      <c r="AV488" s="13" t="s">
        <v>89</v>
      </c>
      <c r="AW488" s="13" t="s">
        <v>36</v>
      </c>
      <c r="AX488" s="13" t="s">
        <v>81</v>
      </c>
      <c r="AY488" s="246" t="s">
        <v>139</v>
      </c>
    </row>
    <row r="489" s="14" customFormat="1">
      <c r="A489" s="14"/>
      <c r="B489" s="247"/>
      <c r="C489" s="248"/>
      <c r="D489" s="232" t="s">
        <v>150</v>
      </c>
      <c r="E489" s="249" t="s">
        <v>1</v>
      </c>
      <c r="F489" s="250" t="s">
        <v>946</v>
      </c>
      <c r="G489" s="248"/>
      <c r="H489" s="251">
        <v>502.68000000000001</v>
      </c>
      <c r="I489" s="252"/>
      <c r="J489" s="248"/>
      <c r="K489" s="248"/>
      <c r="L489" s="253"/>
      <c r="M489" s="254"/>
      <c r="N489" s="255"/>
      <c r="O489" s="255"/>
      <c r="P489" s="255"/>
      <c r="Q489" s="255"/>
      <c r="R489" s="255"/>
      <c r="S489" s="255"/>
      <c r="T489" s="256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7" t="s">
        <v>150</v>
      </c>
      <c r="AU489" s="257" t="s">
        <v>157</v>
      </c>
      <c r="AV489" s="14" t="s">
        <v>91</v>
      </c>
      <c r="AW489" s="14" t="s">
        <v>36</v>
      </c>
      <c r="AX489" s="14" t="s">
        <v>81</v>
      </c>
      <c r="AY489" s="257" t="s">
        <v>139</v>
      </c>
    </row>
    <row r="490" s="16" customFormat="1">
      <c r="A490" s="16"/>
      <c r="B490" s="269"/>
      <c r="C490" s="270"/>
      <c r="D490" s="232" t="s">
        <v>150</v>
      </c>
      <c r="E490" s="271" t="s">
        <v>1</v>
      </c>
      <c r="F490" s="272" t="s">
        <v>172</v>
      </c>
      <c r="G490" s="270"/>
      <c r="H490" s="273">
        <v>502.68000000000001</v>
      </c>
      <c r="I490" s="274"/>
      <c r="J490" s="270"/>
      <c r="K490" s="270"/>
      <c r="L490" s="275"/>
      <c r="M490" s="276"/>
      <c r="N490" s="277"/>
      <c r="O490" s="277"/>
      <c r="P490" s="277"/>
      <c r="Q490" s="277"/>
      <c r="R490" s="277"/>
      <c r="S490" s="277"/>
      <c r="T490" s="278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T490" s="279" t="s">
        <v>150</v>
      </c>
      <c r="AU490" s="279" t="s">
        <v>157</v>
      </c>
      <c r="AV490" s="16" t="s">
        <v>146</v>
      </c>
      <c r="AW490" s="16" t="s">
        <v>36</v>
      </c>
      <c r="AX490" s="16" t="s">
        <v>89</v>
      </c>
      <c r="AY490" s="279" t="s">
        <v>139</v>
      </c>
    </row>
    <row r="491" s="2" customFormat="1" ht="24.15" customHeight="1">
      <c r="A491" s="39"/>
      <c r="B491" s="40"/>
      <c r="C491" s="219" t="s">
        <v>566</v>
      </c>
      <c r="D491" s="219" t="s">
        <v>141</v>
      </c>
      <c r="E491" s="220" t="s">
        <v>667</v>
      </c>
      <c r="F491" s="221" t="s">
        <v>668</v>
      </c>
      <c r="G491" s="222" t="s">
        <v>167</v>
      </c>
      <c r="H491" s="223">
        <v>507.27999999999997</v>
      </c>
      <c r="I491" s="224"/>
      <c r="J491" s="225">
        <f>ROUND(I491*H491,2)</f>
        <v>0</v>
      </c>
      <c r="K491" s="221" t="s">
        <v>145</v>
      </c>
      <c r="L491" s="45"/>
      <c r="M491" s="226" t="s">
        <v>1</v>
      </c>
      <c r="N491" s="227" t="s">
        <v>46</v>
      </c>
      <c r="O491" s="92"/>
      <c r="P491" s="228">
        <f>O491*H491</f>
        <v>0</v>
      </c>
      <c r="Q491" s="228">
        <v>0</v>
      </c>
      <c r="R491" s="228">
        <f>Q491*H491</f>
        <v>0</v>
      </c>
      <c r="S491" s="228">
        <v>0</v>
      </c>
      <c r="T491" s="229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30" t="s">
        <v>89</v>
      </c>
      <c r="AT491" s="230" t="s">
        <v>141</v>
      </c>
      <c r="AU491" s="230" t="s">
        <v>157</v>
      </c>
      <c r="AY491" s="18" t="s">
        <v>139</v>
      </c>
      <c r="BE491" s="231">
        <f>IF(N491="základní",J491,0)</f>
        <v>0</v>
      </c>
      <c r="BF491" s="231">
        <f>IF(N491="snížená",J491,0)</f>
        <v>0</v>
      </c>
      <c r="BG491" s="231">
        <f>IF(N491="zákl. přenesená",J491,0)</f>
        <v>0</v>
      </c>
      <c r="BH491" s="231">
        <f>IF(N491="sníž. přenesená",J491,0)</f>
        <v>0</v>
      </c>
      <c r="BI491" s="231">
        <f>IF(N491="nulová",J491,0)</f>
        <v>0</v>
      </c>
      <c r="BJ491" s="18" t="s">
        <v>89</v>
      </c>
      <c r="BK491" s="231">
        <f>ROUND(I491*H491,2)</f>
        <v>0</v>
      </c>
      <c r="BL491" s="18" t="s">
        <v>89</v>
      </c>
      <c r="BM491" s="230" t="s">
        <v>947</v>
      </c>
    </row>
    <row r="492" s="13" customFormat="1">
      <c r="A492" s="13"/>
      <c r="B492" s="237"/>
      <c r="C492" s="238"/>
      <c r="D492" s="232" t="s">
        <v>150</v>
      </c>
      <c r="E492" s="239" t="s">
        <v>1</v>
      </c>
      <c r="F492" s="240" t="s">
        <v>237</v>
      </c>
      <c r="G492" s="238"/>
      <c r="H492" s="239" t="s">
        <v>1</v>
      </c>
      <c r="I492" s="241"/>
      <c r="J492" s="238"/>
      <c r="K492" s="238"/>
      <c r="L492" s="242"/>
      <c r="M492" s="243"/>
      <c r="N492" s="244"/>
      <c r="O492" s="244"/>
      <c r="P492" s="244"/>
      <c r="Q492" s="244"/>
      <c r="R492" s="244"/>
      <c r="S492" s="244"/>
      <c r="T492" s="245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6" t="s">
        <v>150</v>
      </c>
      <c r="AU492" s="246" t="s">
        <v>157</v>
      </c>
      <c r="AV492" s="13" t="s">
        <v>89</v>
      </c>
      <c r="AW492" s="13" t="s">
        <v>36</v>
      </c>
      <c r="AX492" s="13" t="s">
        <v>81</v>
      </c>
      <c r="AY492" s="246" t="s">
        <v>139</v>
      </c>
    </row>
    <row r="493" s="14" customFormat="1">
      <c r="A493" s="14"/>
      <c r="B493" s="247"/>
      <c r="C493" s="248"/>
      <c r="D493" s="232" t="s">
        <v>150</v>
      </c>
      <c r="E493" s="249" t="s">
        <v>1</v>
      </c>
      <c r="F493" s="250" t="s">
        <v>948</v>
      </c>
      <c r="G493" s="248"/>
      <c r="H493" s="251">
        <v>507.27999999999997</v>
      </c>
      <c r="I493" s="252"/>
      <c r="J493" s="248"/>
      <c r="K493" s="248"/>
      <c r="L493" s="253"/>
      <c r="M493" s="254"/>
      <c r="N493" s="255"/>
      <c r="O493" s="255"/>
      <c r="P493" s="255"/>
      <c r="Q493" s="255"/>
      <c r="R493" s="255"/>
      <c r="S493" s="255"/>
      <c r="T493" s="256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57" t="s">
        <v>150</v>
      </c>
      <c r="AU493" s="257" t="s">
        <v>157</v>
      </c>
      <c r="AV493" s="14" t="s">
        <v>91</v>
      </c>
      <c r="AW493" s="14" t="s">
        <v>36</v>
      </c>
      <c r="AX493" s="14" t="s">
        <v>81</v>
      </c>
      <c r="AY493" s="257" t="s">
        <v>139</v>
      </c>
    </row>
    <row r="494" s="16" customFormat="1">
      <c r="A494" s="16"/>
      <c r="B494" s="269"/>
      <c r="C494" s="270"/>
      <c r="D494" s="232" t="s">
        <v>150</v>
      </c>
      <c r="E494" s="271" t="s">
        <v>1</v>
      </c>
      <c r="F494" s="272" t="s">
        <v>172</v>
      </c>
      <c r="G494" s="270"/>
      <c r="H494" s="273">
        <v>507.27999999999997</v>
      </c>
      <c r="I494" s="274"/>
      <c r="J494" s="270"/>
      <c r="K494" s="270"/>
      <c r="L494" s="275"/>
      <c r="M494" s="276"/>
      <c r="N494" s="277"/>
      <c r="O494" s="277"/>
      <c r="P494" s="277"/>
      <c r="Q494" s="277"/>
      <c r="R494" s="277"/>
      <c r="S494" s="277"/>
      <c r="T494" s="278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T494" s="279" t="s">
        <v>150</v>
      </c>
      <c r="AU494" s="279" t="s">
        <v>157</v>
      </c>
      <c r="AV494" s="16" t="s">
        <v>146</v>
      </c>
      <c r="AW494" s="16" t="s">
        <v>36</v>
      </c>
      <c r="AX494" s="16" t="s">
        <v>89</v>
      </c>
      <c r="AY494" s="279" t="s">
        <v>139</v>
      </c>
    </row>
    <row r="495" s="2" customFormat="1" ht="33" customHeight="1">
      <c r="A495" s="39"/>
      <c r="B495" s="40"/>
      <c r="C495" s="219" t="s">
        <v>571</v>
      </c>
      <c r="D495" s="219" t="s">
        <v>141</v>
      </c>
      <c r="E495" s="220" t="s">
        <v>949</v>
      </c>
      <c r="F495" s="221" t="s">
        <v>950</v>
      </c>
      <c r="G495" s="222" t="s">
        <v>167</v>
      </c>
      <c r="H495" s="223">
        <v>339</v>
      </c>
      <c r="I495" s="224"/>
      <c r="J495" s="225">
        <f>ROUND(I495*H495,2)</f>
        <v>0</v>
      </c>
      <c r="K495" s="221" t="s">
        <v>145</v>
      </c>
      <c r="L495" s="45"/>
      <c r="M495" s="226" t="s">
        <v>1</v>
      </c>
      <c r="N495" s="227" t="s">
        <v>46</v>
      </c>
      <c r="O495" s="92"/>
      <c r="P495" s="228">
        <f>O495*H495</f>
        <v>0</v>
      </c>
      <c r="Q495" s="228">
        <v>0.00060999999999999997</v>
      </c>
      <c r="R495" s="228">
        <f>Q495*H495</f>
        <v>0.20679</v>
      </c>
      <c r="S495" s="228">
        <v>0</v>
      </c>
      <c r="T495" s="229">
        <f>S495*H495</f>
        <v>0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30" t="s">
        <v>89</v>
      </c>
      <c r="AT495" s="230" t="s">
        <v>141</v>
      </c>
      <c r="AU495" s="230" t="s">
        <v>157</v>
      </c>
      <c r="AY495" s="18" t="s">
        <v>139</v>
      </c>
      <c r="BE495" s="231">
        <f>IF(N495="základní",J495,0)</f>
        <v>0</v>
      </c>
      <c r="BF495" s="231">
        <f>IF(N495="snížená",J495,0)</f>
        <v>0</v>
      </c>
      <c r="BG495" s="231">
        <f>IF(N495="zákl. přenesená",J495,0)</f>
        <v>0</v>
      </c>
      <c r="BH495" s="231">
        <f>IF(N495="sníž. přenesená",J495,0)</f>
        <v>0</v>
      </c>
      <c r="BI495" s="231">
        <f>IF(N495="nulová",J495,0)</f>
        <v>0</v>
      </c>
      <c r="BJ495" s="18" t="s">
        <v>89</v>
      </c>
      <c r="BK495" s="231">
        <f>ROUND(I495*H495,2)</f>
        <v>0</v>
      </c>
      <c r="BL495" s="18" t="s">
        <v>89</v>
      </c>
      <c r="BM495" s="230" t="s">
        <v>951</v>
      </c>
    </row>
    <row r="496" s="14" customFormat="1">
      <c r="A496" s="14"/>
      <c r="B496" s="247"/>
      <c r="C496" s="248"/>
      <c r="D496" s="232" t="s">
        <v>150</v>
      </c>
      <c r="E496" s="249" t="s">
        <v>1</v>
      </c>
      <c r="F496" s="250" t="s">
        <v>952</v>
      </c>
      <c r="G496" s="248"/>
      <c r="H496" s="251">
        <v>339</v>
      </c>
      <c r="I496" s="252"/>
      <c r="J496" s="248"/>
      <c r="K496" s="248"/>
      <c r="L496" s="253"/>
      <c r="M496" s="254"/>
      <c r="N496" s="255"/>
      <c r="O496" s="255"/>
      <c r="P496" s="255"/>
      <c r="Q496" s="255"/>
      <c r="R496" s="255"/>
      <c r="S496" s="255"/>
      <c r="T496" s="256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57" t="s">
        <v>150</v>
      </c>
      <c r="AU496" s="257" t="s">
        <v>157</v>
      </c>
      <c r="AV496" s="14" t="s">
        <v>91</v>
      </c>
      <c r="AW496" s="14" t="s">
        <v>36</v>
      </c>
      <c r="AX496" s="14" t="s">
        <v>81</v>
      </c>
      <c r="AY496" s="257" t="s">
        <v>139</v>
      </c>
    </row>
    <row r="497" s="16" customFormat="1">
      <c r="A497" s="16"/>
      <c r="B497" s="269"/>
      <c r="C497" s="270"/>
      <c r="D497" s="232" t="s">
        <v>150</v>
      </c>
      <c r="E497" s="271" t="s">
        <v>1</v>
      </c>
      <c r="F497" s="272" t="s">
        <v>172</v>
      </c>
      <c r="G497" s="270"/>
      <c r="H497" s="273">
        <v>339</v>
      </c>
      <c r="I497" s="274"/>
      <c r="J497" s="270"/>
      <c r="K497" s="270"/>
      <c r="L497" s="275"/>
      <c r="M497" s="276"/>
      <c r="N497" s="277"/>
      <c r="O497" s="277"/>
      <c r="P497" s="277"/>
      <c r="Q497" s="277"/>
      <c r="R497" s="277"/>
      <c r="S497" s="277"/>
      <c r="T497" s="278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T497" s="279" t="s">
        <v>150</v>
      </c>
      <c r="AU497" s="279" t="s">
        <v>157</v>
      </c>
      <c r="AV497" s="16" t="s">
        <v>146</v>
      </c>
      <c r="AW497" s="16" t="s">
        <v>36</v>
      </c>
      <c r="AX497" s="16" t="s">
        <v>89</v>
      </c>
      <c r="AY497" s="279" t="s">
        <v>139</v>
      </c>
    </row>
    <row r="498" s="2" customFormat="1" ht="24.15" customHeight="1">
      <c r="A498" s="39"/>
      <c r="B498" s="40"/>
      <c r="C498" s="219" t="s">
        <v>578</v>
      </c>
      <c r="D498" s="219" t="s">
        <v>141</v>
      </c>
      <c r="E498" s="220" t="s">
        <v>953</v>
      </c>
      <c r="F498" s="221" t="s">
        <v>954</v>
      </c>
      <c r="G498" s="222" t="s">
        <v>167</v>
      </c>
      <c r="H498" s="223">
        <v>212</v>
      </c>
      <c r="I498" s="224"/>
      <c r="J498" s="225">
        <f>ROUND(I498*H498,2)</f>
        <v>0</v>
      </c>
      <c r="K498" s="221" t="s">
        <v>145</v>
      </c>
      <c r="L498" s="45"/>
      <c r="M498" s="226" t="s">
        <v>1</v>
      </c>
      <c r="N498" s="227" t="s">
        <v>46</v>
      </c>
      <c r="O498" s="92"/>
      <c r="P498" s="228">
        <f>O498*H498</f>
        <v>0</v>
      </c>
      <c r="Q498" s="228">
        <v>0.00010000000000000001</v>
      </c>
      <c r="R498" s="228">
        <f>Q498*H498</f>
        <v>0.0212</v>
      </c>
      <c r="S498" s="228">
        <v>0</v>
      </c>
      <c r="T498" s="229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30" t="s">
        <v>89</v>
      </c>
      <c r="AT498" s="230" t="s">
        <v>141</v>
      </c>
      <c r="AU498" s="230" t="s">
        <v>157</v>
      </c>
      <c r="AY498" s="18" t="s">
        <v>139</v>
      </c>
      <c r="BE498" s="231">
        <f>IF(N498="základní",J498,0)</f>
        <v>0</v>
      </c>
      <c r="BF498" s="231">
        <f>IF(N498="snížená",J498,0)</f>
        <v>0</v>
      </c>
      <c r="BG498" s="231">
        <f>IF(N498="zákl. přenesená",J498,0)</f>
        <v>0</v>
      </c>
      <c r="BH498" s="231">
        <f>IF(N498="sníž. přenesená",J498,0)</f>
        <v>0</v>
      </c>
      <c r="BI498" s="231">
        <f>IF(N498="nulová",J498,0)</f>
        <v>0</v>
      </c>
      <c r="BJ498" s="18" t="s">
        <v>89</v>
      </c>
      <c r="BK498" s="231">
        <f>ROUND(I498*H498,2)</f>
        <v>0</v>
      </c>
      <c r="BL498" s="18" t="s">
        <v>89</v>
      </c>
      <c r="BM498" s="230" t="s">
        <v>955</v>
      </c>
    </row>
    <row r="499" s="14" customFormat="1">
      <c r="A499" s="14"/>
      <c r="B499" s="247"/>
      <c r="C499" s="248"/>
      <c r="D499" s="232" t="s">
        <v>150</v>
      </c>
      <c r="E499" s="249" t="s">
        <v>1</v>
      </c>
      <c r="F499" s="250" t="s">
        <v>956</v>
      </c>
      <c r="G499" s="248"/>
      <c r="H499" s="251">
        <v>212</v>
      </c>
      <c r="I499" s="252"/>
      <c r="J499" s="248"/>
      <c r="K499" s="248"/>
      <c r="L499" s="253"/>
      <c r="M499" s="254"/>
      <c r="N499" s="255"/>
      <c r="O499" s="255"/>
      <c r="P499" s="255"/>
      <c r="Q499" s="255"/>
      <c r="R499" s="255"/>
      <c r="S499" s="255"/>
      <c r="T499" s="256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7" t="s">
        <v>150</v>
      </c>
      <c r="AU499" s="257" t="s">
        <v>157</v>
      </c>
      <c r="AV499" s="14" t="s">
        <v>91</v>
      </c>
      <c r="AW499" s="14" t="s">
        <v>36</v>
      </c>
      <c r="AX499" s="14" t="s">
        <v>81</v>
      </c>
      <c r="AY499" s="257" t="s">
        <v>139</v>
      </c>
    </row>
    <row r="500" s="16" customFormat="1">
      <c r="A500" s="16"/>
      <c r="B500" s="269"/>
      <c r="C500" s="270"/>
      <c r="D500" s="232" t="s">
        <v>150</v>
      </c>
      <c r="E500" s="271" t="s">
        <v>1</v>
      </c>
      <c r="F500" s="272" t="s">
        <v>172</v>
      </c>
      <c r="G500" s="270"/>
      <c r="H500" s="273">
        <v>212</v>
      </c>
      <c r="I500" s="274"/>
      <c r="J500" s="270"/>
      <c r="K500" s="270"/>
      <c r="L500" s="275"/>
      <c r="M500" s="276"/>
      <c r="N500" s="277"/>
      <c r="O500" s="277"/>
      <c r="P500" s="277"/>
      <c r="Q500" s="277"/>
      <c r="R500" s="277"/>
      <c r="S500" s="277"/>
      <c r="T500" s="278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T500" s="279" t="s">
        <v>150</v>
      </c>
      <c r="AU500" s="279" t="s">
        <v>157</v>
      </c>
      <c r="AV500" s="16" t="s">
        <v>146</v>
      </c>
      <c r="AW500" s="16" t="s">
        <v>36</v>
      </c>
      <c r="AX500" s="16" t="s">
        <v>89</v>
      </c>
      <c r="AY500" s="279" t="s">
        <v>139</v>
      </c>
    </row>
    <row r="501" s="2" customFormat="1" ht="24.15" customHeight="1">
      <c r="A501" s="39"/>
      <c r="B501" s="40"/>
      <c r="C501" s="219" t="s">
        <v>585</v>
      </c>
      <c r="D501" s="219" t="s">
        <v>141</v>
      </c>
      <c r="E501" s="220" t="s">
        <v>957</v>
      </c>
      <c r="F501" s="221" t="s">
        <v>958</v>
      </c>
      <c r="G501" s="222" t="s">
        <v>167</v>
      </c>
      <c r="H501" s="223">
        <v>42</v>
      </c>
      <c r="I501" s="224"/>
      <c r="J501" s="225">
        <f>ROUND(I501*H501,2)</f>
        <v>0</v>
      </c>
      <c r="K501" s="221" t="s">
        <v>145</v>
      </c>
      <c r="L501" s="45"/>
      <c r="M501" s="226" t="s">
        <v>1</v>
      </c>
      <c r="N501" s="227" t="s">
        <v>46</v>
      </c>
      <c r="O501" s="92"/>
      <c r="P501" s="228">
        <f>O501*H501</f>
        <v>0</v>
      </c>
      <c r="Q501" s="228">
        <v>5.0000000000000002E-05</v>
      </c>
      <c r="R501" s="228">
        <f>Q501*H501</f>
        <v>0.0021000000000000003</v>
      </c>
      <c r="S501" s="228">
        <v>0</v>
      </c>
      <c r="T501" s="229">
        <f>S501*H501</f>
        <v>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30" t="s">
        <v>89</v>
      </c>
      <c r="AT501" s="230" t="s">
        <v>141</v>
      </c>
      <c r="AU501" s="230" t="s">
        <v>157</v>
      </c>
      <c r="AY501" s="18" t="s">
        <v>139</v>
      </c>
      <c r="BE501" s="231">
        <f>IF(N501="základní",J501,0)</f>
        <v>0</v>
      </c>
      <c r="BF501" s="231">
        <f>IF(N501="snížená",J501,0)</f>
        <v>0</v>
      </c>
      <c r="BG501" s="231">
        <f>IF(N501="zákl. přenesená",J501,0)</f>
        <v>0</v>
      </c>
      <c r="BH501" s="231">
        <f>IF(N501="sníž. přenesená",J501,0)</f>
        <v>0</v>
      </c>
      <c r="BI501" s="231">
        <f>IF(N501="nulová",J501,0)</f>
        <v>0</v>
      </c>
      <c r="BJ501" s="18" t="s">
        <v>89</v>
      </c>
      <c r="BK501" s="231">
        <f>ROUND(I501*H501,2)</f>
        <v>0</v>
      </c>
      <c r="BL501" s="18" t="s">
        <v>89</v>
      </c>
      <c r="BM501" s="230" t="s">
        <v>959</v>
      </c>
    </row>
    <row r="502" s="14" customFormat="1">
      <c r="A502" s="14"/>
      <c r="B502" s="247"/>
      <c r="C502" s="248"/>
      <c r="D502" s="232" t="s">
        <v>150</v>
      </c>
      <c r="E502" s="249" t="s">
        <v>1</v>
      </c>
      <c r="F502" s="250" t="s">
        <v>960</v>
      </c>
      <c r="G502" s="248"/>
      <c r="H502" s="251">
        <v>42</v>
      </c>
      <c r="I502" s="252"/>
      <c r="J502" s="248"/>
      <c r="K502" s="248"/>
      <c r="L502" s="253"/>
      <c r="M502" s="254"/>
      <c r="N502" s="255"/>
      <c r="O502" s="255"/>
      <c r="P502" s="255"/>
      <c r="Q502" s="255"/>
      <c r="R502" s="255"/>
      <c r="S502" s="255"/>
      <c r="T502" s="256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57" t="s">
        <v>150</v>
      </c>
      <c r="AU502" s="257" t="s">
        <v>157</v>
      </c>
      <c r="AV502" s="14" t="s">
        <v>91</v>
      </c>
      <c r="AW502" s="14" t="s">
        <v>36</v>
      </c>
      <c r="AX502" s="14" t="s">
        <v>81</v>
      </c>
      <c r="AY502" s="257" t="s">
        <v>139</v>
      </c>
    </row>
    <row r="503" s="16" customFormat="1">
      <c r="A503" s="16"/>
      <c r="B503" s="269"/>
      <c r="C503" s="270"/>
      <c r="D503" s="232" t="s">
        <v>150</v>
      </c>
      <c r="E503" s="271" t="s">
        <v>1</v>
      </c>
      <c r="F503" s="272" t="s">
        <v>172</v>
      </c>
      <c r="G503" s="270"/>
      <c r="H503" s="273">
        <v>42</v>
      </c>
      <c r="I503" s="274"/>
      <c r="J503" s="270"/>
      <c r="K503" s="270"/>
      <c r="L503" s="275"/>
      <c r="M503" s="276"/>
      <c r="N503" s="277"/>
      <c r="O503" s="277"/>
      <c r="P503" s="277"/>
      <c r="Q503" s="277"/>
      <c r="R503" s="277"/>
      <c r="S503" s="277"/>
      <c r="T503" s="278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T503" s="279" t="s">
        <v>150</v>
      </c>
      <c r="AU503" s="279" t="s">
        <v>157</v>
      </c>
      <c r="AV503" s="16" t="s">
        <v>146</v>
      </c>
      <c r="AW503" s="16" t="s">
        <v>36</v>
      </c>
      <c r="AX503" s="16" t="s">
        <v>89</v>
      </c>
      <c r="AY503" s="279" t="s">
        <v>139</v>
      </c>
    </row>
    <row r="504" s="2" customFormat="1" ht="24.15" customHeight="1">
      <c r="A504" s="39"/>
      <c r="B504" s="40"/>
      <c r="C504" s="219" t="s">
        <v>590</v>
      </c>
      <c r="D504" s="219" t="s">
        <v>141</v>
      </c>
      <c r="E504" s="220" t="s">
        <v>961</v>
      </c>
      <c r="F504" s="221" t="s">
        <v>962</v>
      </c>
      <c r="G504" s="222" t="s">
        <v>167</v>
      </c>
      <c r="H504" s="223">
        <v>187</v>
      </c>
      <c r="I504" s="224"/>
      <c r="J504" s="225">
        <f>ROUND(I504*H504,2)</f>
        <v>0</v>
      </c>
      <c r="K504" s="221" t="s">
        <v>145</v>
      </c>
      <c r="L504" s="45"/>
      <c r="M504" s="226" t="s">
        <v>1</v>
      </c>
      <c r="N504" s="227" t="s">
        <v>46</v>
      </c>
      <c r="O504" s="92"/>
      <c r="P504" s="228">
        <f>O504*H504</f>
        <v>0</v>
      </c>
      <c r="Q504" s="228">
        <v>0.00020000000000000001</v>
      </c>
      <c r="R504" s="228">
        <f>Q504*H504</f>
        <v>0.037400000000000003</v>
      </c>
      <c r="S504" s="228">
        <v>0</v>
      </c>
      <c r="T504" s="229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30" t="s">
        <v>89</v>
      </c>
      <c r="AT504" s="230" t="s">
        <v>141</v>
      </c>
      <c r="AU504" s="230" t="s">
        <v>157</v>
      </c>
      <c r="AY504" s="18" t="s">
        <v>139</v>
      </c>
      <c r="BE504" s="231">
        <f>IF(N504="základní",J504,0)</f>
        <v>0</v>
      </c>
      <c r="BF504" s="231">
        <f>IF(N504="snížená",J504,0)</f>
        <v>0</v>
      </c>
      <c r="BG504" s="231">
        <f>IF(N504="zákl. přenesená",J504,0)</f>
        <v>0</v>
      </c>
      <c r="BH504" s="231">
        <f>IF(N504="sníž. přenesená",J504,0)</f>
        <v>0</v>
      </c>
      <c r="BI504" s="231">
        <f>IF(N504="nulová",J504,0)</f>
        <v>0</v>
      </c>
      <c r="BJ504" s="18" t="s">
        <v>89</v>
      </c>
      <c r="BK504" s="231">
        <f>ROUND(I504*H504,2)</f>
        <v>0</v>
      </c>
      <c r="BL504" s="18" t="s">
        <v>89</v>
      </c>
      <c r="BM504" s="230" t="s">
        <v>963</v>
      </c>
    </row>
    <row r="505" s="14" customFormat="1">
      <c r="A505" s="14"/>
      <c r="B505" s="247"/>
      <c r="C505" s="248"/>
      <c r="D505" s="232" t="s">
        <v>150</v>
      </c>
      <c r="E505" s="249" t="s">
        <v>1</v>
      </c>
      <c r="F505" s="250" t="s">
        <v>964</v>
      </c>
      <c r="G505" s="248"/>
      <c r="H505" s="251">
        <v>187</v>
      </c>
      <c r="I505" s="252"/>
      <c r="J505" s="248"/>
      <c r="K505" s="248"/>
      <c r="L505" s="253"/>
      <c r="M505" s="254"/>
      <c r="N505" s="255"/>
      <c r="O505" s="255"/>
      <c r="P505" s="255"/>
      <c r="Q505" s="255"/>
      <c r="R505" s="255"/>
      <c r="S505" s="255"/>
      <c r="T505" s="256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57" t="s">
        <v>150</v>
      </c>
      <c r="AU505" s="257" t="s">
        <v>157</v>
      </c>
      <c r="AV505" s="14" t="s">
        <v>91</v>
      </c>
      <c r="AW505" s="14" t="s">
        <v>36</v>
      </c>
      <c r="AX505" s="14" t="s">
        <v>81</v>
      </c>
      <c r="AY505" s="257" t="s">
        <v>139</v>
      </c>
    </row>
    <row r="506" s="16" customFormat="1">
      <c r="A506" s="16"/>
      <c r="B506" s="269"/>
      <c r="C506" s="270"/>
      <c r="D506" s="232" t="s">
        <v>150</v>
      </c>
      <c r="E506" s="271" t="s">
        <v>1</v>
      </c>
      <c r="F506" s="272" t="s">
        <v>172</v>
      </c>
      <c r="G506" s="270"/>
      <c r="H506" s="273">
        <v>187</v>
      </c>
      <c r="I506" s="274"/>
      <c r="J506" s="270"/>
      <c r="K506" s="270"/>
      <c r="L506" s="275"/>
      <c r="M506" s="276"/>
      <c r="N506" s="277"/>
      <c r="O506" s="277"/>
      <c r="P506" s="277"/>
      <c r="Q506" s="277"/>
      <c r="R506" s="277"/>
      <c r="S506" s="277"/>
      <c r="T506" s="278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T506" s="279" t="s">
        <v>150</v>
      </c>
      <c r="AU506" s="279" t="s">
        <v>157</v>
      </c>
      <c r="AV506" s="16" t="s">
        <v>146</v>
      </c>
      <c r="AW506" s="16" t="s">
        <v>36</v>
      </c>
      <c r="AX506" s="16" t="s">
        <v>89</v>
      </c>
      <c r="AY506" s="279" t="s">
        <v>139</v>
      </c>
    </row>
    <row r="507" s="2" customFormat="1" ht="24.15" customHeight="1">
      <c r="A507" s="39"/>
      <c r="B507" s="40"/>
      <c r="C507" s="219" t="s">
        <v>594</v>
      </c>
      <c r="D507" s="219" t="s">
        <v>141</v>
      </c>
      <c r="E507" s="220" t="s">
        <v>965</v>
      </c>
      <c r="F507" s="221" t="s">
        <v>966</v>
      </c>
      <c r="G507" s="222" t="s">
        <v>167</v>
      </c>
      <c r="H507" s="223">
        <v>67</v>
      </c>
      <c r="I507" s="224"/>
      <c r="J507" s="225">
        <f>ROUND(I507*H507,2)</f>
        <v>0</v>
      </c>
      <c r="K507" s="221" t="s">
        <v>145</v>
      </c>
      <c r="L507" s="45"/>
      <c r="M507" s="226" t="s">
        <v>1</v>
      </c>
      <c r="N507" s="227" t="s">
        <v>46</v>
      </c>
      <c r="O507" s="92"/>
      <c r="P507" s="228">
        <f>O507*H507</f>
        <v>0</v>
      </c>
      <c r="Q507" s="228">
        <v>0.00010000000000000001</v>
      </c>
      <c r="R507" s="228">
        <f>Q507*H507</f>
        <v>0.0067000000000000002</v>
      </c>
      <c r="S507" s="228">
        <v>0</v>
      </c>
      <c r="T507" s="229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30" t="s">
        <v>89</v>
      </c>
      <c r="AT507" s="230" t="s">
        <v>141</v>
      </c>
      <c r="AU507" s="230" t="s">
        <v>157</v>
      </c>
      <c r="AY507" s="18" t="s">
        <v>139</v>
      </c>
      <c r="BE507" s="231">
        <f>IF(N507="základní",J507,0)</f>
        <v>0</v>
      </c>
      <c r="BF507" s="231">
        <f>IF(N507="snížená",J507,0)</f>
        <v>0</v>
      </c>
      <c r="BG507" s="231">
        <f>IF(N507="zákl. přenesená",J507,0)</f>
        <v>0</v>
      </c>
      <c r="BH507" s="231">
        <f>IF(N507="sníž. přenesená",J507,0)</f>
        <v>0</v>
      </c>
      <c r="BI507" s="231">
        <f>IF(N507="nulová",J507,0)</f>
        <v>0</v>
      </c>
      <c r="BJ507" s="18" t="s">
        <v>89</v>
      </c>
      <c r="BK507" s="231">
        <f>ROUND(I507*H507,2)</f>
        <v>0</v>
      </c>
      <c r="BL507" s="18" t="s">
        <v>89</v>
      </c>
      <c r="BM507" s="230" t="s">
        <v>967</v>
      </c>
    </row>
    <row r="508" s="14" customFormat="1">
      <c r="A508" s="14"/>
      <c r="B508" s="247"/>
      <c r="C508" s="248"/>
      <c r="D508" s="232" t="s">
        <v>150</v>
      </c>
      <c r="E508" s="249" t="s">
        <v>1</v>
      </c>
      <c r="F508" s="250" t="s">
        <v>968</v>
      </c>
      <c r="G508" s="248"/>
      <c r="H508" s="251">
        <v>67</v>
      </c>
      <c r="I508" s="252"/>
      <c r="J508" s="248"/>
      <c r="K508" s="248"/>
      <c r="L508" s="253"/>
      <c r="M508" s="254"/>
      <c r="N508" s="255"/>
      <c r="O508" s="255"/>
      <c r="P508" s="255"/>
      <c r="Q508" s="255"/>
      <c r="R508" s="255"/>
      <c r="S508" s="255"/>
      <c r="T508" s="256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57" t="s">
        <v>150</v>
      </c>
      <c r="AU508" s="257" t="s">
        <v>157</v>
      </c>
      <c r="AV508" s="14" t="s">
        <v>91</v>
      </c>
      <c r="AW508" s="14" t="s">
        <v>36</v>
      </c>
      <c r="AX508" s="14" t="s">
        <v>81</v>
      </c>
      <c r="AY508" s="257" t="s">
        <v>139</v>
      </c>
    </row>
    <row r="509" s="16" customFormat="1">
      <c r="A509" s="16"/>
      <c r="B509" s="269"/>
      <c r="C509" s="270"/>
      <c r="D509" s="232" t="s">
        <v>150</v>
      </c>
      <c r="E509" s="271" t="s">
        <v>1</v>
      </c>
      <c r="F509" s="272" t="s">
        <v>172</v>
      </c>
      <c r="G509" s="270"/>
      <c r="H509" s="273">
        <v>67</v>
      </c>
      <c r="I509" s="274"/>
      <c r="J509" s="270"/>
      <c r="K509" s="270"/>
      <c r="L509" s="275"/>
      <c r="M509" s="276"/>
      <c r="N509" s="277"/>
      <c r="O509" s="277"/>
      <c r="P509" s="277"/>
      <c r="Q509" s="277"/>
      <c r="R509" s="277"/>
      <c r="S509" s="277"/>
      <c r="T509" s="278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T509" s="279" t="s">
        <v>150</v>
      </c>
      <c r="AU509" s="279" t="s">
        <v>157</v>
      </c>
      <c r="AV509" s="16" t="s">
        <v>146</v>
      </c>
      <c r="AW509" s="16" t="s">
        <v>36</v>
      </c>
      <c r="AX509" s="16" t="s">
        <v>89</v>
      </c>
      <c r="AY509" s="279" t="s">
        <v>139</v>
      </c>
    </row>
    <row r="510" s="2" customFormat="1" ht="16.5" customHeight="1">
      <c r="A510" s="39"/>
      <c r="B510" s="40"/>
      <c r="C510" s="219" t="s">
        <v>599</v>
      </c>
      <c r="D510" s="219" t="s">
        <v>141</v>
      </c>
      <c r="E510" s="220" t="s">
        <v>969</v>
      </c>
      <c r="F510" s="221" t="s">
        <v>970</v>
      </c>
      <c r="G510" s="222" t="s">
        <v>167</v>
      </c>
      <c r="H510" s="223">
        <v>508</v>
      </c>
      <c r="I510" s="224"/>
      <c r="J510" s="225">
        <f>ROUND(I510*H510,2)</f>
        <v>0</v>
      </c>
      <c r="K510" s="221" t="s">
        <v>145</v>
      </c>
      <c r="L510" s="45"/>
      <c r="M510" s="226" t="s">
        <v>1</v>
      </c>
      <c r="N510" s="227" t="s">
        <v>46</v>
      </c>
      <c r="O510" s="92"/>
      <c r="P510" s="228">
        <f>O510*H510</f>
        <v>0</v>
      </c>
      <c r="Q510" s="228">
        <v>0</v>
      </c>
      <c r="R510" s="228">
        <f>Q510*H510</f>
        <v>0</v>
      </c>
      <c r="S510" s="228">
        <v>0</v>
      </c>
      <c r="T510" s="229">
        <f>S510*H510</f>
        <v>0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R510" s="230" t="s">
        <v>89</v>
      </c>
      <c r="AT510" s="230" t="s">
        <v>141</v>
      </c>
      <c r="AU510" s="230" t="s">
        <v>157</v>
      </c>
      <c r="AY510" s="18" t="s">
        <v>139</v>
      </c>
      <c r="BE510" s="231">
        <f>IF(N510="základní",J510,0)</f>
        <v>0</v>
      </c>
      <c r="BF510" s="231">
        <f>IF(N510="snížená",J510,0)</f>
        <v>0</v>
      </c>
      <c r="BG510" s="231">
        <f>IF(N510="zákl. přenesená",J510,0)</f>
        <v>0</v>
      </c>
      <c r="BH510" s="231">
        <f>IF(N510="sníž. přenesená",J510,0)</f>
        <v>0</v>
      </c>
      <c r="BI510" s="231">
        <f>IF(N510="nulová",J510,0)</f>
        <v>0</v>
      </c>
      <c r="BJ510" s="18" t="s">
        <v>89</v>
      </c>
      <c r="BK510" s="231">
        <f>ROUND(I510*H510,2)</f>
        <v>0</v>
      </c>
      <c r="BL510" s="18" t="s">
        <v>89</v>
      </c>
      <c r="BM510" s="230" t="s">
        <v>971</v>
      </c>
    </row>
    <row r="511" s="14" customFormat="1">
      <c r="A511" s="14"/>
      <c r="B511" s="247"/>
      <c r="C511" s="248"/>
      <c r="D511" s="232" t="s">
        <v>150</v>
      </c>
      <c r="E511" s="249" t="s">
        <v>1</v>
      </c>
      <c r="F511" s="250" t="s">
        <v>972</v>
      </c>
      <c r="G511" s="248"/>
      <c r="H511" s="251">
        <v>399</v>
      </c>
      <c r="I511" s="252"/>
      <c r="J511" s="248"/>
      <c r="K511" s="248"/>
      <c r="L511" s="253"/>
      <c r="M511" s="254"/>
      <c r="N511" s="255"/>
      <c r="O511" s="255"/>
      <c r="P511" s="255"/>
      <c r="Q511" s="255"/>
      <c r="R511" s="255"/>
      <c r="S511" s="255"/>
      <c r="T511" s="256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57" t="s">
        <v>150</v>
      </c>
      <c r="AU511" s="257" t="s">
        <v>157</v>
      </c>
      <c r="AV511" s="14" t="s">
        <v>91</v>
      </c>
      <c r="AW511" s="14" t="s">
        <v>36</v>
      </c>
      <c r="AX511" s="14" t="s">
        <v>81</v>
      </c>
      <c r="AY511" s="257" t="s">
        <v>139</v>
      </c>
    </row>
    <row r="512" s="14" customFormat="1">
      <c r="A512" s="14"/>
      <c r="B512" s="247"/>
      <c r="C512" s="248"/>
      <c r="D512" s="232" t="s">
        <v>150</v>
      </c>
      <c r="E512" s="249" t="s">
        <v>1</v>
      </c>
      <c r="F512" s="250" t="s">
        <v>973</v>
      </c>
      <c r="G512" s="248"/>
      <c r="H512" s="251">
        <v>109</v>
      </c>
      <c r="I512" s="252"/>
      <c r="J512" s="248"/>
      <c r="K512" s="248"/>
      <c r="L512" s="253"/>
      <c r="M512" s="254"/>
      <c r="N512" s="255"/>
      <c r="O512" s="255"/>
      <c r="P512" s="255"/>
      <c r="Q512" s="255"/>
      <c r="R512" s="255"/>
      <c r="S512" s="255"/>
      <c r="T512" s="256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57" t="s">
        <v>150</v>
      </c>
      <c r="AU512" s="257" t="s">
        <v>157</v>
      </c>
      <c r="AV512" s="14" t="s">
        <v>91</v>
      </c>
      <c r="AW512" s="14" t="s">
        <v>36</v>
      </c>
      <c r="AX512" s="14" t="s">
        <v>81</v>
      </c>
      <c r="AY512" s="257" t="s">
        <v>139</v>
      </c>
    </row>
    <row r="513" s="16" customFormat="1">
      <c r="A513" s="16"/>
      <c r="B513" s="269"/>
      <c r="C513" s="270"/>
      <c r="D513" s="232" t="s">
        <v>150</v>
      </c>
      <c r="E513" s="271" t="s">
        <v>1</v>
      </c>
      <c r="F513" s="272" t="s">
        <v>172</v>
      </c>
      <c r="G513" s="270"/>
      <c r="H513" s="273">
        <v>508</v>
      </c>
      <c r="I513" s="274"/>
      <c r="J513" s="270"/>
      <c r="K513" s="270"/>
      <c r="L513" s="275"/>
      <c r="M513" s="276"/>
      <c r="N513" s="277"/>
      <c r="O513" s="277"/>
      <c r="P513" s="277"/>
      <c r="Q513" s="277"/>
      <c r="R513" s="277"/>
      <c r="S513" s="277"/>
      <c r="T513" s="278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T513" s="279" t="s">
        <v>150</v>
      </c>
      <c r="AU513" s="279" t="s">
        <v>157</v>
      </c>
      <c r="AV513" s="16" t="s">
        <v>146</v>
      </c>
      <c r="AW513" s="16" t="s">
        <v>36</v>
      </c>
      <c r="AX513" s="16" t="s">
        <v>89</v>
      </c>
      <c r="AY513" s="279" t="s">
        <v>139</v>
      </c>
    </row>
    <row r="514" s="12" customFormat="1" ht="20.88" customHeight="1">
      <c r="A514" s="12"/>
      <c r="B514" s="203"/>
      <c r="C514" s="204"/>
      <c r="D514" s="205" t="s">
        <v>80</v>
      </c>
      <c r="E514" s="217" t="s">
        <v>679</v>
      </c>
      <c r="F514" s="217" t="s">
        <v>680</v>
      </c>
      <c r="G514" s="204"/>
      <c r="H514" s="204"/>
      <c r="I514" s="207"/>
      <c r="J514" s="218">
        <f>BK514</f>
        <v>0</v>
      </c>
      <c r="K514" s="204"/>
      <c r="L514" s="209"/>
      <c r="M514" s="210"/>
      <c r="N514" s="211"/>
      <c r="O514" s="211"/>
      <c r="P514" s="212">
        <f>SUM(P515:P542)</f>
        <v>0</v>
      </c>
      <c r="Q514" s="211"/>
      <c r="R514" s="212">
        <f>SUM(R515:R542)</f>
        <v>0</v>
      </c>
      <c r="S514" s="211"/>
      <c r="T514" s="213">
        <f>SUM(T515:T542)</f>
        <v>11.124500000000001</v>
      </c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R514" s="214" t="s">
        <v>89</v>
      </c>
      <c r="AT514" s="215" t="s">
        <v>80</v>
      </c>
      <c r="AU514" s="215" t="s">
        <v>91</v>
      </c>
      <c r="AY514" s="214" t="s">
        <v>139</v>
      </c>
      <c r="BK514" s="216">
        <f>SUM(BK515:BK542)</f>
        <v>0</v>
      </c>
    </row>
    <row r="515" s="2" customFormat="1" ht="21.75" customHeight="1">
      <c r="A515" s="39"/>
      <c r="B515" s="40"/>
      <c r="C515" s="219" t="s">
        <v>604</v>
      </c>
      <c r="D515" s="219" t="s">
        <v>141</v>
      </c>
      <c r="E515" s="220" t="s">
        <v>974</v>
      </c>
      <c r="F515" s="221" t="s">
        <v>975</v>
      </c>
      <c r="G515" s="222" t="s">
        <v>167</v>
      </c>
      <c r="H515" s="223">
        <v>251.30000000000001</v>
      </c>
      <c r="I515" s="224"/>
      <c r="J515" s="225">
        <f>ROUND(I515*H515,2)</f>
        <v>0</v>
      </c>
      <c r="K515" s="221" t="s">
        <v>145</v>
      </c>
      <c r="L515" s="45"/>
      <c r="M515" s="226" t="s">
        <v>1</v>
      </c>
      <c r="N515" s="227" t="s">
        <v>46</v>
      </c>
      <c r="O515" s="92"/>
      <c r="P515" s="228">
        <f>O515*H515</f>
        <v>0</v>
      </c>
      <c r="Q515" s="228">
        <v>0</v>
      </c>
      <c r="R515" s="228">
        <f>Q515*H515</f>
        <v>0</v>
      </c>
      <c r="S515" s="228">
        <v>0.043999999999999997</v>
      </c>
      <c r="T515" s="229">
        <f>S515*H515</f>
        <v>11.0572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30" t="s">
        <v>146</v>
      </c>
      <c r="AT515" s="230" t="s">
        <v>141</v>
      </c>
      <c r="AU515" s="230" t="s">
        <v>157</v>
      </c>
      <c r="AY515" s="18" t="s">
        <v>139</v>
      </c>
      <c r="BE515" s="231">
        <f>IF(N515="základní",J515,0)</f>
        <v>0</v>
      </c>
      <c r="BF515" s="231">
        <f>IF(N515="snížená",J515,0)</f>
        <v>0</v>
      </c>
      <c r="BG515" s="231">
        <f>IF(N515="zákl. přenesená",J515,0)</f>
        <v>0</v>
      </c>
      <c r="BH515" s="231">
        <f>IF(N515="sníž. přenesená",J515,0)</f>
        <v>0</v>
      </c>
      <c r="BI515" s="231">
        <f>IF(N515="nulová",J515,0)</f>
        <v>0</v>
      </c>
      <c r="BJ515" s="18" t="s">
        <v>89</v>
      </c>
      <c r="BK515" s="231">
        <f>ROUND(I515*H515,2)</f>
        <v>0</v>
      </c>
      <c r="BL515" s="18" t="s">
        <v>146</v>
      </c>
      <c r="BM515" s="230" t="s">
        <v>976</v>
      </c>
    </row>
    <row r="516" s="13" customFormat="1">
      <c r="A516" s="13"/>
      <c r="B516" s="237"/>
      <c r="C516" s="238"/>
      <c r="D516" s="232" t="s">
        <v>150</v>
      </c>
      <c r="E516" s="239" t="s">
        <v>1</v>
      </c>
      <c r="F516" s="240" t="s">
        <v>226</v>
      </c>
      <c r="G516" s="238"/>
      <c r="H516" s="239" t="s">
        <v>1</v>
      </c>
      <c r="I516" s="241"/>
      <c r="J516" s="238"/>
      <c r="K516" s="238"/>
      <c r="L516" s="242"/>
      <c r="M516" s="243"/>
      <c r="N516" s="244"/>
      <c r="O516" s="244"/>
      <c r="P516" s="244"/>
      <c r="Q516" s="244"/>
      <c r="R516" s="244"/>
      <c r="S516" s="244"/>
      <c r="T516" s="245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6" t="s">
        <v>150</v>
      </c>
      <c r="AU516" s="246" t="s">
        <v>157</v>
      </c>
      <c r="AV516" s="13" t="s">
        <v>89</v>
      </c>
      <c r="AW516" s="13" t="s">
        <v>36</v>
      </c>
      <c r="AX516" s="13" t="s">
        <v>81</v>
      </c>
      <c r="AY516" s="246" t="s">
        <v>139</v>
      </c>
    </row>
    <row r="517" s="14" customFormat="1">
      <c r="A517" s="14"/>
      <c r="B517" s="247"/>
      <c r="C517" s="248"/>
      <c r="D517" s="232" t="s">
        <v>150</v>
      </c>
      <c r="E517" s="249" t="s">
        <v>1</v>
      </c>
      <c r="F517" s="250" t="s">
        <v>977</v>
      </c>
      <c r="G517" s="248"/>
      <c r="H517" s="251">
        <v>18.399999999999999</v>
      </c>
      <c r="I517" s="252"/>
      <c r="J517" s="248"/>
      <c r="K517" s="248"/>
      <c r="L517" s="253"/>
      <c r="M517" s="254"/>
      <c r="N517" s="255"/>
      <c r="O517" s="255"/>
      <c r="P517" s="255"/>
      <c r="Q517" s="255"/>
      <c r="R517" s="255"/>
      <c r="S517" s="255"/>
      <c r="T517" s="256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57" t="s">
        <v>150</v>
      </c>
      <c r="AU517" s="257" t="s">
        <v>157</v>
      </c>
      <c r="AV517" s="14" t="s">
        <v>91</v>
      </c>
      <c r="AW517" s="14" t="s">
        <v>36</v>
      </c>
      <c r="AX517" s="14" t="s">
        <v>81</v>
      </c>
      <c r="AY517" s="257" t="s">
        <v>139</v>
      </c>
    </row>
    <row r="518" s="14" customFormat="1">
      <c r="A518" s="14"/>
      <c r="B518" s="247"/>
      <c r="C518" s="248"/>
      <c r="D518" s="232" t="s">
        <v>150</v>
      </c>
      <c r="E518" s="249" t="s">
        <v>1</v>
      </c>
      <c r="F518" s="250" t="s">
        <v>978</v>
      </c>
      <c r="G518" s="248"/>
      <c r="H518" s="251">
        <v>232.90000000000001</v>
      </c>
      <c r="I518" s="252"/>
      <c r="J518" s="248"/>
      <c r="K518" s="248"/>
      <c r="L518" s="253"/>
      <c r="M518" s="254"/>
      <c r="N518" s="255"/>
      <c r="O518" s="255"/>
      <c r="P518" s="255"/>
      <c r="Q518" s="255"/>
      <c r="R518" s="255"/>
      <c r="S518" s="255"/>
      <c r="T518" s="256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57" t="s">
        <v>150</v>
      </c>
      <c r="AU518" s="257" t="s">
        <v>157</v>
      </c>
      <c r="AV518" s="14" t="s">
        <v>91</v>
      </c>
      <c r="AW518" s="14" t="s">
        <v>36</v>
      </c>
      <c r="AX518" s="14" t="s">
        <v>81</v>
      </c>
      <c r="AY518" s="257" t="s">
        <v>139</v>
      </c>
    </row>
    <row r="519" s="16" customFormat="1">
      <c r="A519" s="16"/>
      <c r="B519" s="269"/>
      <c r="C519" s="270"/>
      <c r="D519" s="232" t="s">
        <v>150</v>
      </c>
      <c r="E519" s="271" t="s">
        <v>1</v>
      </c>
      <c r="F519" s="272" t="s">
        <v>172</v>
      </c>
      <c r="G519" s="270"/>
      <c r="H519" s="273">
        <v>251.30000000000001</v>
      </c>
      <c r="I519" s="274"/>
      <c r="J519" s="270"/>
      <c r="K519" s="270"/>
      <c r="L519" s="275"/>
      <c r="M519" s="276"/>
      <c r="N519" s="277"/>
      <c r="O519" s="277"/>
      <c r="P519" s="277"/>
      <c r="Q519" s="277"/>
      <c r="R519" s="277"/>
      <c r="S519" s="277"/>
      <c r="T519" s="278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T519" s="279" t="s">
        <v>150</v>
      </c>
      <c r="AU519" s="279" t="s">
        <v>157</v>
      </c>
      <c r="AV519" s="16" t="s">
        <v>146</v>
      </c>
      <c r="AW519" s="16" t="s">
        <v>36</v>
      </c>
      <c r="AX519" s="16" t="s">
        <v>89</v>
      </c>
      <c r="AY519" s="279" t="s">
        <v>139</v>
      </c>
    </row>
    <row r="520" s="2" customFormat="1" ht="21.75" customHeight="1">
      <c r="A520" s="39"/>
      <c r="B520" s="40"/>
      <c r="C520" s="219" t="s">
        <v>609</v>
      </c>
      <c r="D520" s="219" t="s">
        <v>141</v>
      </c>
      <c r="E520" s="220" t="s">
        <v>979</v>
      </c>
      <c r="F520" s="221" t="s">
        <v>980</v>
      </c>
      <c r="G520" s="222" t="s">
        <v>546</v>
      </c>
      <c r="H520" s="223">
        <v>1</v>
      </c>
      <c r="I520" s="224"/>
      <c r="J520" s="225">
        <f>ROUND(I520*H520,2)</f>
        <v>0</v>
      </c>
      <c r="K520" s="221" t="s">
        <v>145</v>
      </c>
      <c r="L520" s="45"/>
      <c r="M520" s="226" t="s">
        <v>1</v>
      </c>
      <c r="N520" s="227" t="s">
        <v>46</v>
      </c>
      <c r="O520" s="92"/>
      <c r="P520" s="228">
        <f>O520*H520</f>
        <v>0</v>
      </c>
      <c r="Q520" s="228">
        <v>0</v>
      </c>
      <c r="R520" s="228">
        <f>Q520*H520</f>
        <v>0</v>
      </c>
      <c r="S520" s="228">
        <v>0.017299999999999999</v>
      </c>
      <c r="T520" s="229">
        <f>S520*H520</f>
        <v>0.017299999999999999</v>
      </c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R520" s="230" t="s">
        <v>89</v>
      </c>
      <c r="AT520" s="230" t="s">
        <v>141</v>
      </c>
      <c r="AU520" s="230" t="s">
        <v>157</v>
      </c>
      <c r="AY520" s="18" t="s">
        <v>139</v>
      </c>
      <c r="BE520" s="231">
        <f>IF(N520="základní",J520,0)</f>
        <v>0</v>
      </c>
      <c r="BF520" s="231">
        <f>IF(N520="snížená",J520,0)</f>
        <v>0</v>
      </c>
      <c r="BG520" s="231">
        <f>IF(N520="zákl. přenesená",J520,0)</f>
        <v>0</v>
      </c>
      <c r="BH520" s="231">
        <f>IF(N520="sníž. přenesená",J520,0)</f>
        <v>0</v>
      </c>
      <c r="BI520" s="231">
        <f>IF(N520="nulová",J520,0)</f>
        <v>0</v>
      </c>
      <c r="BJ520" s="18" t="s">
        <v>89</v>
      </c>
      <c r="BK520" s="231">
        <f>ROUND(I520*H520,2)</f>
        <v>0</v>
      </c>
      <c r="BL520" s="18" t="s">
        <v>89</v>
      </c>
      <c r="BM520" s="230" t="s">
        <v>981</v>
      </c>
    </row>
    <row r="521" s="13" customFormat="1">
      <c r="A521" s="13"/>
      <c r="B521" s="237"/>
      <c r="C521" s="238"/>
      <c r="D521" s="232" t="s">
        <v>150</v>
      </c>
      <c r="E521" s="239" t="s">
        <v>1</v>
      </c>
      <c r="F521" s="240" t="s">
        <v>226</v>
      </c>
      <c r="G521" s="238"/>
      <c r="H521" s="239" t="s">
        <v>1</v>
      </c>
      <c r="I521" s="241"/>
      <c r="J521" s="238"/>
      <c r="K521" s="238"/>
      <c r="L521" s="242"/>
      <c r="M521" s="243"/>
      <c r="N521" s="244"/>
      <c r="O521" s="244"/>
      <c r="P521" s="244"/>
      <c r="Q521" s="244"/>
      <c r="R521" s="244"/>
      <c r="S521" s="244"/>
      <c r="T521" s="245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6" t="s">
        <v>150</v>
      </c>
      <c r="AU521" s="246" t="s">
        <v>157</v>
      </c>
      <c r="AV521" s="13" t="s">
        <v>89</v>
      </c>
      <c r="AW521" s="13" t="s">
        <v>36</v>
      </c>
      <c r="AX521" s="13" t="s">
        <v>81</v>
      </c>
      <c r="AY521" s="246" t="s">
        <v>139</v>
      </c>
    </row>
    <row r="522" s="14" customFormat="1">
      <c r="A522" s="14"/>
      <c r="B522" s="247"/>
      <c r="C522" s="248"/>
      <c r="D522" s="232" t="s">
        <v>150</v>
      </c>
      <c r="E522" s="249" t="s">
        <v>1</v>
      </c>
      <c r="F522" s="250" t="s">
        <v>982</v>
      </c>
      <c r="G522" s="248"/>
      <c r="H522" s="251">
        <v>1</v>
      </c>
      <c r="I522" s="252"/>
      <c r="J522" s="248"/>
      <c r="K522" s="248"/>
      <c r="L522" s="253"/>
      <c r="M522" s="254"/>
      <c r="N522" s="255"/>
      <c r="O522" s="255"/>
      <c r="P522" s="255"/>
      <c r="Q522" s="255"/>
      <c r="R522" s="255"/>
      <c r="S522" s="255"/>
      <c r="T522" s="256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57" t="s">
        <v>150</v>
      </c>
      <c r="AU522" s="257" t="s">
        <v>157</v>
      </c>
      <c r="AV522" s="14" t="s">
        <v>91</v>
      </c>
      <c r="AW522" s="14" t="s">
        <v>36</v>
      </c>
      <c r="AX522" s="14" t="s">
        <v>81</v>
      </c>
      <c r="AY522" s="257" t="s">
        <v>139</v>
      </c>
    </row>
    <row r="523" s="16" customFormat="1">
      <c r="A523" s="16"/>
      <c r="B523" s="269"/>
      <c r="C523" s="270"/>
      <c r="D523" s="232" t="s">
        <v>150</v>
      </c>
      <c r="E523" s="271" t="s">
        <v>1</v>
      </c>
      <c r="F523" s="272" t="s">
        <v>172</v>
      </c>
      <c r="G523" s="270"/>
      <c r="H523" s="273">
        <v>1</v>
      </c>
      <c r="I523" s="274"/>
      <c r="J523" s="270"/>
      <c r="K523" s="270"/>
      <c r="L523" s="275"/>
      <c r="M523" s="276"/>
      <c r="N523" s="277"/>
      <c r="O523" s="277"/>
      <c r="P523" s="277"/>
      <c r="Q523" s="277"/>
      <c r="R523" s="277"/>
      <c r="S523" s="277"/>
      <c r="T523" s="278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T523" s="279" t="s">
        <v>150</v>
      </c>
      <c r="AU523" s="279" t="s">
        <v>157</v>
      </c>
      <c r="AV523" s="16" t="s">
        <v>146</v>
      </c>
      <c r="AW523" s="16" t="s">
        <v>36</v>
      </c>
      <c r="AX523" s="16" t="s">
        <v>89</v>
      </c>
      <c r="AY523" s="279" t="s">
        <v>139</v>
      </c>
    </row>
    <row r="524" s="2" customFormat="1" ht="24.15" customHeight="1">
      <c r="A524" s="39"/>
      <c r="B524" s="40"/>
      <c r="C524" s="219" t="s">
        <v>614</v>
      </c>
      <c r="D524" s="219" t="s">
        <v>141</v>
      </c>
      <c r="E524" s="220" t="s">
        <v>983</v>
      </c>
      <c r="F524" s="221" t="s">
        <v>984</v>
      </c>
      <c r="G524" s="222" t="s">
        <v>546</v>
      </c>
      <c r="H524" s="223">
        <v>1</v>
      </c>
      <c r="I524" s="224"/>
      <c r="J524" s="225">
        <f>ROUND(I524*H524,2)</f>
        <v>0</v>
      </c>
      <c r="K524" s="221" t="s">
        <v>145</v>
      </c>
      <c r="L524" s="45"/>
      <c r="M524" s="226" t="s">
        <v>1</v>
      </c>
      <c r="N524" s="227" t="s">
        <v>46</v>
      </c>
      <c r="O524" s="92"/>
      <c r="P524" s="228">
        <f>O524*H524</f>
        <v>0</v>
      </c>
      <c r="Q524" s="228">
        <v>0</v>
      </c>
      <c r="R524" s="228">
        <f>Q524*H524</f>
        <v>0</v>
      </c>
      <c r="S524" s="228">
        <v>0.050000000000000003</v>
      </c>
      <c r="T524" s="229">
        <f>S524*H524</f>
        <v>0.050000000000000003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230" t="s">
        <v>89</v>
      </c>
      <c r="AT524" s="230" t="s">
        <v>141</v>
      </c>
      <c r="AU524" s="230" t="s">
        <v>157</v>
      </c>
      <c r="AY524" s="18" t="s">
        <v>139</v>
      </c>
      <c r="BE524" s="231">
        <f>IF(N524="základní",J524,0)</f>
        <v>0</v>
      </c>
      <c r="BF524" s="231">
        <f>IF(N524="snížená",J524,0)</f>
        <v>0</v>
      </c>
      <c r="BG524" s="231">
        <f>IF(N524="zákl. přenesená",J524,0)</f>
        <v>0</v>
      </c>
      <c r="BH524" s="231">
        <f>IF(N524="sníž. přenesená",J524,0)</f>
        <v>0</v>
      </c>
      <c r="BI524" s="231">
        <f>IF(N524="nulová",J524,0)</f>
        <v>0</v>
      </c>
      <c r="BJ524" s="18" t="s">
        <v>89</v>
      </c>
      <c r="BK524" s="231">
        <f>ROUND(I524*H524,2)</f>
        <v>0</v>
      </c>
      <c r="BL524" s="18" t="s">
        <v>89</v>
      </c>
      <c r="BM524" s="230" t="s">
        <v>985</v>
      </c>
    </row>
    <row r="525" s="13" customFormat="1">
      <c r="A525" s="13"/>
      <c r="B525" s="237"/>
      <c r="C525" s="238"/>
      <c r="D525" s="232" t="s">
        <v>150</v>
      </c>
      <c r="E525" s="239" t="s">
        <v>1</v>
      </c>
      <c r="F525" s="240" t="s">
        <v>226</v>
      </c>
      <c r="G525" s="238"/>
      <c r="H525" s="239" t="s">
        <v>1</v>
      </c>
      <c r="I525" s="241"/>
      <c r="J525" s="238"/>
      <c r="K525" s="238"/>
      <c r="L525" s="242"/>
      <c r="M525" s="243"/>
      <c r="N525" s="244"/>
      <c r="O525" s="244"/>
      <c r="P525" s="244"/>
      <c r="Q525" s="244"/>
      <c r="R525" s="244"/>
      <c r="S525" s="244"/>
      <c r="T525" s="245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46" t="s">
        <v>150</v>
      </c>
      <c r="AU525" s="246" t="s">
        <v>157</v>
      </c>
      <c r="AV525" s="13" t="s">
        <v>89</v>
      </c>
      <c r="AW525" s="13" t="s">
        <v>36</v>
      </c>
      <c r="AX525" s="13" t="s">
        <v>81</v>
      </c>
      <c r="AY525" s="246" t="s">
        <v>139</v>
      </c>
    </row>
    <row r="526" s="14" customFormat="1">
      <c r="A526" s="14"/>
      <c r="B526" s="247"/>
      <c r="C526" s="248"/>
      <c r="D526" s="232" t="s">
        <v>150</v>
      </c>
      <c r="E526" s="249" t="s">
        <v>1</v>
      </c>
      <c r="F526" s="250" t="s">
        <v>986</v>
      </c>
      <c r="G526" s="248"/>
      <c r="H526" s="251">
        <v>1</v>
      </c>
      <c r="I526" s="252"/>
      <c r="J526" s="248"/>
      <c r="K526" s="248"/>
      <c r="L526" s="253"/>
      <c r="M526" s="254"/>
      <c r="N526" s="255"/>
      <c r="O526" s="255"/>
      <c r="P526" s="255"/>
      <c r="Q526" s="255"/>
      <c r="R526" s="255"/>
      <c r="S526" s="255"/>
      <c r="T526" s="256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57" t="s">
        <v>150</v>
      </c>
      <c r="AU526" s="257" t="s">
        <v>157</v>
      </c>
      <c r="AV526" s="14" t="s">
        <v>91</v>
      </c>
      <c r="AW526" s="14" t="s">
        <v>36</v>
      </c>
      <c r="AX526" s="14" t="s">
        <v>81</v>
      </c>
      <c r="AY526" s="257" t="s">
        <v>139</v>
      </c>
    </row>
    <row r="527" s="16" customFormat="1">
      <c r="A527" s="16"/>
      <c r="B527" s="269"/>
      <c r="C527" s="270"/>
      <c r="D527" s="232" t="s">
        <v>150</v>
      </c>
      <c r="E527" s="271" t="s">
        <v>1</v>
      </c>
      <c r="F527" s="272" t="s">
        <v>172</v>
      </c>
      <c r="G527" s="270"/>
      <c r="H527" s="273">
        <v>1</v>
      </c>
      <c r="I527" s="274"/>
      <c r="J527" s="270"/>
      <c r="K527" s="270"/>
      <c r="L527" s="275"/>
      <c r="M527" s="276"/>
      <c r="N527" s="277"/>
      <c r="O527" s="277"/>
      <c r="P527" s="277"/>
      <c r="Q527" s="277"/>
      <c r="R527" s="277"/>
      <c r="S527" s="277"/>
      <c r="T527" s="278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T527" s="279" t="s">
        <v>150</v>
      </c>
      <c r="AU527" s="279" t="s">
        <v>157</v>
      </c>
      <c r="AV527" s="16" t="s">
        <v>146</v>
      </c>
      <c r="AW527" s="16" t="s">
        <v>36</v>
      </c>
      <c r="AX527" s="16" t="s">
        <v>89</v>
      </c>
      <c r="AY527" s="279" t="s">
        <v>139</v>
      </c>
    </row>
    <row r="528" s="2" customFormat="1" ht="24.15" customHeight="1">
      <c r="A528" s="39"/>
      <c r="B528" s="40"/>
      <c r="C528" s="219" t="s">
        <v>620</v>
      </c>
      <c r="D528" s="219" t="s">
        <v>141</v>
      </c>
      <c r="E528" s="220" t="s">
        <v>711</v>
      </c>
      <c r="F528" s="221" t="s">
        <v>712</v>
      </c>
      <c r="G528" s="222" t="s">
        <v>291</v>
      </c>
      <c r="H528" s="223">
        <v>11.124000000000001</v>
      </c>
      <c r="I528" s="224"/>
      <c r="J528" s="225">
        <f>ROUND(I528*H528,2)</f>
        <v>0</v>
      </c>
      <c r="K528" s="221" t="s">
        <v>145</v>
      </c>
      <c r="L528" s="45"/>
      <c r="M528" s="226" t="s">
        <v>1</v>
      </c>
      <c r="N528" s="227" t="s">
        <v>46</v>
      </c>
      <c r="O528" s="92"/>
      <c r="P528" s="228">
        <f>O528*H528</f>
        <v>0</v>
      </c>
      <c r="Q528" s="228">
        <v>0</v>
      </c>
      <c r="R528" s="228">
        <f>Q528*H528</f>
        <v>0</v>
      </c>
      <c r="S528" s="228">
        <v>0</v>
      </c>
      <c r="T528" s="229">
        <f>S528*H528</f>
        <v>0</v>
      </c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R528" s="230" t="s">
        <v>146</v>
      </c>
      <c r="AT528" s="230" t="s">
        <v>141</v>
      </c>
      <c r="AU528" s="230" t="s">
        <v>157</v>
      </c>
      <c r="AY528" s="18" t="s">
        <v>139</v>
      </c>
      <c r="BE528" s="231">
        <f>IF(N528="základní",J528,0)</f>
        <v>0</v>
      </c>
      <c r="BF528" s="231">
        <f>IF(N528="snížená",J528,0)</f>
        <v>0</v>
      </c>
      <c r="BG528" s="231">
        <f>IF(N528="zákl. přenesená",J528,0)</f>
        <v>0</v>
      </c>
      <c r="BH528" s="231">
        <f>IF(N528="sníž. přenesená",J528,0)</f>
        <v>0</v>
      </c>
      <c r="BI528" s="231">
        <f>IF(N528="nulová",J528,0)</f>
        <v>0</v>
      </c>
      <c r="BJ528" s="18" t="s">
        <v>89</v>
      </c>
      <c r="BK528" s="231">
        <f>ROUND(I528*H528,2)</f>
        <v>0</v>
      </c>
      <c r="BL528" s="18" t="s">
        <v>146</v>
      </c>
      <c r="BM528" s="230" t="s">
        <v>987</v>
      </c>
    </row>
    <row r="529" s="2" customFormat="1">
      <c r="A529" s="39"/>
      <c r="B529" s="40"/>
      <c r="C529" s="41"/>
      <c r="D529" s="232" t="s">
        <v>148</v>
      </c>
      <c r="E529" s="41"/>
      <c r="F529" s="233" t="s">
        <v>714</v>
      </c>
      <c r="G529" s="41"/>
      <c r="H529" s="41"/>
      <c r="I529" s="234"/>
      <c r="J529" s="41"/>
      <c r="K529" s="41"/>
      <c r="L529" s="45"/>
      <c r="M529" s="235"/>
      <c r="N529" s="236"/>
      <c r="O529" s="92"/>
      <c r="P529" s="92"/>
      <c r="Q529" s="92"/>
      <c r="R529" s="92"/>
      <c r="S529" s="92"/>
      <c r="T529" s="93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T529" s="18" t="s">
        <v>148</v>
      </c>
      <c r="AU529" s="18" t="s">
        <v>157</v>
      </c>
    </row>
    <row r="530" s="13" customFormat="1">
      <c r="A530" s="13"/>
      <c r="B530" s="237"/>
      <c r="C530" s="238"/>
      <c r="D530" s="232" t="s">
        <v>150</v>
      </c>
      <c r="E530" s="239" t="s">
        <v>1</v>
      </c>
      <c r="F530" s="240" t="s">
        <v>715</v>
      </c>
      <c r="G530" s="238"/>
      <c r="H530" s="239" t="s">
        <v>1</v>
      </c>
      <c r="I530" s="241"/>
      <c r="J530" s="238"/>
      <c r="K530" s="238"/>
      <c r="L530" s="242"/>
      <c r="M530" s="243"/>
      <c r="N530" s="244"/>
      <c r="O530" s="244"/>
      <c r="P530" s="244"/>
      <c r="Q530" s="244"/>
      <c r="R530" s="244"/>
      <c r="S530" s="244"/>
      <c r="T530" s="245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6" t="s">
        <v>150</v>
      </c>
      <c r="AU530" s="246" t="s">
        <v>157</v>
      </c>
      <c r="AV530" s="13" t="s">
        <v>89</v>
      </c>
      <c r="AW530" s="13" t="s">
        <v>36</v>
      </c>
      <c r="AX530" s="13" t="s">
        <v>81</v>
      </c>
      <c r="AY530" s="246" t="s">
        <v>139</v>
      </c>
    </row>
    <row r="531" s="14" customFormat="1">
      <c r="A531" s="14"/>
      <c r="B531" s="247"/>
      <c r="C531" s="248"/>
      <c r="D531" s="232" t="s">
        <v>150</v>
      </c>
      <c r="E531" s="249" t="s">
        <v>1</v>
      </c>
      <c r="F531" s="250" t="s">
        <v>988</v>
      </c>
      <c r="G531" s="248"/>
      <c r="H531" s="251">
        <v>11.124000000000001</v>
      </c>
      <c r="I531" s="252"/>
      <c r="J531" s="248"/>
      <c r="K531" s="248"/>
      <c r="L531" s="253"/>
      <c r="M531" s="254"/>
      <c r="N531" s="255"/>
      <c r="O531" s="255"/>
      <c r="P531" s="255"/>
      <c r="Q531" s="255"/>
      <c r="R531" s="255"/>
      <c r="S531" s="255"/>
      <c r="T531" s="256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7" t="s">
        <v>150</v>
      </c>
      <c r="AU531" s="257" t="s">
        <v>157</v>
      </c>
      <c r="AV531" s="14" t="s">
        <v>91</v>
      </c>
      <c r="AW531" s="14" t="s">
        <v>36</v>
      </c>
      <c r="AX531" s="14" t="s">
        <v>81</v>
      </c>
      <c r="AY531" s="257" t="s">
        <v>139</v>
      </c>
    </row>
    <row r="532" s="16" customFormat="1">
      <c r="A532" s="16"/>
      <c r="B532" s="269"/>
      <c r="C532" s="270"/>
      <c r="D532" s="232" t="s">
        <v>150</v>
      </c>
      <c r="E532" s="271" t="s">
        <v>1</v>
      </c>
      <c r="F532" s="272" t="s">
        <v>172</v>
      </c>
      <c r="G532" s="270"/>
      <c r="H532" s="273">
        <v>11.124000000000001</v>
      </c>
      <c r="I532" s="274"/>
      <c r="J532" s="270"/>
      <c r="K532" s="270"/>
      <c r="L532" s="275"/>
      <c r="M532" s="276"/>
      <c r="N532" s="277"/>
      <c r="O532" s="277"/>
      <c r="P532" s="277"/>
      <c r="Q532" s="277"/>
      <c r="R532" s="277"/>
      <c r="S532" s="277"/>
      <c r="T532" s="278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T532" s="279" t="s">
        <v>150</v>
      </c>
      <c r="AU532" s="279" t="s">
        <v>157</v>
      </c>
      <c r="AV532" s="16" t="s">
        <v>146</v>
      </c>
      <c r="AW532" s="16" t="s">
        <v>36</v>
      </c>
      <c r="AX532" s="16" t="s">
        <v>89</v>
      </c>
      <c r="AY532" s="279" t="s">
        <v>139</v>
      </c>
    </row>
    <row r="533" s="2" customFormat="1" ht="24.15" customHeight="1">
      <c r="A533" s="39"/>
      <c r="B533" s="40"/>
      <c r="C533" s="219" t="s">
        <v>625</v>
      </c>
      <c r="D533" s="219" t="s">
        <v>141</v>
      </c>
      <c r="E533" s="220" t="s">
        <v>718</v>
      </c>
      <c r="F533" s="221" t="s">
        <v>719</v>
      </c>
      <c r="G533" s="222" t="s">
        <v>291</v>
      </c>
      <c r="H533" s="223">
        <v>111.24</v>
      </c>
      <c r="I533" s="224"/>
      <c r="J533" s="225">
        <f>ROUND(I533*H533,2)</f>
        <v>0</v>
      </c>
      <c r="K533" s="221" t="s">
        <v>145</v>
      </c>
      <c r="L533" s="45"/>
      <c r="M533" s="226" t="s">
        <v>1</v>
      </c>
      <c r="N533" s="227" t="s">
        <v>46</v>
      </c>
      <c r="O533" s="92"/>
      <c r="P533" s="228">
        <f>O533*H533</f>
        <v>0</v>
      </c>
      <c r="Q533" s="228">
        <v>0</v>
      </c>
      <c r="R533" s="228">
        <f>Q533*H533</f>
        <v>0</v>
      </c>
      <c r="S533" s="228">
        <v>0</v>
      </c>
      <c r="T533" s="229">
        <f>S533*H533</f>
        <v>0</v>
      </c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R533" s="230" t="s">
        <v>146</v>
      </c>
      <c r="AT533" s="230" t="s">
        <v>141</v>
      </c>
      <c r="AU533" s="230" t="s">
        <v>157</v>
      </c>
      <c r="AY533" s="18" t="s">
        <v>139</v>
      </c>
      <c r="BE533" s="231">
        <f>IF(N533="základní",J533,0)</f>
        <v>0</v>
      </c>
      <c r="BF533" s="231">
        <f>IF(N533="snížená",J533,0)</f>
        <v>0</v>
      </c>
      <c r="BG533" s="231">
        <f>IF(N533="zákl. přenesená",J533,0)</f>
        <v>0</v>
      </c>
      <c r="BH533" s="231">
        <f>IF(N533="sníž. přenesená",J533,0)</f>
        <v>0</v>
      </c>
      <c r="BI533" s="231">
        <f>IF(N533="nulová",J533,0)</f>
        <v>0</v>
      </c>
      <c r="BJ533" s="18" t="s">
        <v>89</v>
      </c>
      <c r="BK533" s="231">
        <f>ROUND(I533*H533,2)</f>
        <v>0</v>
      </c>
      <c r="BL533" s="18" t="s">
        <v>146</v>
      </c>
      <c r="BM533" s="230" t="s">
        <v>989</v>
      </c>
    </row>
    <row r="534" s="13" customFormat="1">
      <c r="A534" s="13"/>
      <c r="B534" s="237"/>
      <c r="C534" s="238"/>
      <c r="D534" s="232" t="s">
        <v>150</v>
      </c>
      <c r="E534" s="239" t="s">
        <v>1</v>
      </c>
      <c r="F534" s="240" t="s">
        <v>385</v>
      </c>
      <c r="G534" s="238"/>
      <c r="H534" s="239" t="s">
        <v>1</v>
      </c>
      <c r="I534" s="241"/>
      <c r="J534" s="238"/>
      <c r="K534" s="238"/>
      <c r="L534" s="242"/>
      <c r="M534" s="243"/>
      <c r="N534" s="244"/>
      <c r="O534" s="244"/>
      <c r="P534" s="244"/>
      <c r="Q534" s="244"/>
      <c r="R534" s="244"/>
      <c r="S534" s="244"/>
      <c r="T534" s="245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6" t="s">
        <v>150</v>
      </c>
      <c r="AU534" s="246" t="s">
        <v>157</v>
      </c>
      <c r="AV534" s="13" t="s">
        <v>89</v>
      </c>
      <c r="AW534" s="13" t="s">
        <v>36</v>
      </c>
      <c r="AX534" s="13" t="s">
        <v>81</v>
      </c>
      <c r="AY534" s="246" t="s">
        <v>139</v>
      </c>
    </row>
    <row r="535" s="14" customFormat="1">
      <c r="A535" s="14"/>
      <c r="B535" s="247"/>
      <c r="C535" s="248"/>
      <c r="D535" s="232" t="s">
        <v>150</v>
      </c>
      <c r="E535" s="249" t="s">
        <v>1</v>
      </c>
      <c r="F535" s="250" t="s">
        <v>990</v>
      </c>
      <c r="G535" s="248"/>
      <c r="H535" s="251">
        <v>111.24</v>
      </c>
      <c r="I535" s="252"/>
      <c r="J535" s="248"/>
      <c r="K535" s="248"/>
      <c r="L535" s="253"/>
      <c r="M535" s="254"/>
      <c r="N535" s="255"/>
      <c r="O535" s="255"/>
      <c r="P535" s="255"/>
      <c r="Q535" s="255"/>
      <c r="R535" s="255"/>
      <c r="S535" s="255"/>
      <c r="T535" s="256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7" t="s">
        <v>150</v>
      </c>
      <c r="AU535" s="257" t="s">
        <v>157</v>
      </c>
      <c r="AV535" s="14" t="s">
        <v>91</v>
      </c>
      <c r="AW535" s="14" t="s">
        <v>36</v>
      </c>
      <c r="AX535" s="14" t="s">
        <v>81</v>
      </c>
      <c r="AY535" s="257" t="s">
        <v>139</v>
      </c>
    </row>
    <row r="536" s="16" customFormat="1">
      <c r="A536" s="16"/>
      <c r="B536" s="269"/>
      <c r="C536" s="270"/>
      <c r="D536" s="232" t="s">
        <v>150</v>
      </c>
      <c r="E536" s="271" t="s">
        <v>1</v>
      </c>
      <c r="F536" s="272" t="s">
        <v>172</v>
      </c>
      <c r="G536" s="270"/>
      <c r="H536" s="273">
        <v>111.24</v>
      </c>
      <c r="I536" s="274"/>
      <c r="J536" s="270"/>
      <c r="K536" s="270"/>
      <c r="L536" s="275"/>
      <c r="M536" s="276"/>
      <c r="N536" s="277"/>
      <c r="O536" s="277"/>
      <c r="P536" s="277"/>
      <c r="Q536" s="277"/>
      <c r="R536" s="277"/>
      <c r="S536" s="277"/>
      <c r="T536" s="278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T536" s="279" t="s">
        <v>150</v>
      </c>
      <c r="AU536" s="279" t="s">
        <v>157</v>
      </c>
      <c r="AV536" s="16" t="s">
        <v>146</v>
      </c>
      <c r="AW536" s="16" t="s">
        <v>36</v>
      </c>
      <c r="AX536" s="16" t="s">
        <v>89</v>
      </c>
      <c r="AY536" s="279" t="s">
        <v>139</v>
      </c>
    </row>
    <row r="537" s="2" customFormat="1" ht="44.25" customHeight="1">
      <c r="A537" s="39"/>
      <c r="B537" s="40"/>
      <c r="C537" s="219" t="s">
        <v>630</v>
      </c>
      <c r="D537" s="219" t="s">
        <v>141</v>
      </c>
      <c r="E537" s="220" t="s">
        <v>991</v>
      </c>
      <c r="F537" s="221" t="s">
        <v>992</v>
      </c>
      <c r="G537" s="222" t="s">
        <v>291</v>
      </c>
      <c r="H537" s="223">
        <v>11.124000000000001</v>
      </c>
      <c r="I537" s="224"/>
      <c r="J537" s="225">
        <f>ROUND(I537*H537,2)</f>
        <v>0</v>
      </c>
      <c r="K537" s="221" t="s">
        <v>145</v>
      </c>
      <c r="L537" s="45"/>
      <c r="M537" s="226" t="s">
        <v>1</v>
      </c>
      <c r="N537" s="227" t="s">
        <v>46</v>
      </c>
      <c r="O537" s="92"/>
      <c r="P537" s="228">
        <f>O537*H537</f>
        <v>0</v>
      </c>
      <c r="Q537" s="228">
        <v>0</v>
      </c>
      <c r="R537" s="228">
        <f>Q537*H537</f>
        <v>0</v>
      </c>
      <c r="S537" s="228">
        <v>0</v>
      </c>
      <c r="T537" s="229">
        <f>S537*H537</f>
        <v>0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30" t="s">
        <v>146</v>
      </c>
      <c r="AT537" s="230" t="s">
        <v>141</v>
      </c>
      <c r="AU537" s="230" t="s">
        <v>157</v>
      </c>
      <c r="AY537" s="18" t="s">
        <v>139</v>
      </c>
      <c r="BE537" s="231">
        <f>IF(N537="základní",J537,0)</f>
        <v>0</v>
      </c>
      <c r="BF537" s="231">
        <f>IF(N537="snížená",J537,0)</f>
        <v>0</v>
      </c>
      <c r="BG537" s="231">
        <f>IF(N537="zákl. přenesená",J537,0)</f>
        <v>0</v>
      </c>
      <c r="BH537" s="231">
        <f>IF(N537="sníž. přenesená",J537,0)</f>
        <v>0</v>
      </c>
      <c r="BI537" s="231">
        <f>IF(N537="nulová",J537,0)</f>
        <v>0</v>
      </c>
      <c r="BJ537" s="18" t="s">
        <v>89</v>
      </c>
      <c r="BK537" s="231">
        <f>ROUND(I537*H537,2)</f>
        <v>0</v>
      </c>
      <c r="BL537" s="18" t="s">
        <v>146</v>
      </c>
      <c r="BM537" s="230" t="s">
        <v>993</v>
      </c>
    </row>
    <row r="538" s="13" customFormat="1">
      <c r="A538" s="13"/>
      <c r="B538" s="237"/>
      <c r="C538" s="238"/>
      <c r="D538" s="232" t="s">
        <v>150</v>
      </c>
      <c r="E538" s="239" t="s">
        <v>1</v>
      </c>
      <c r="F538" s="240" t="s">
        <v>715</v>
      </c>
      <c r="G538" s="238"/>
      <c r="H538" s="239" t="s">
        <v>1</v>
      </c>
      <c r="I538" s="241"/>
      <c r="J538" s="238"/>
      <c r="K538" s="238"/>
      <c r="L538" s="242"/>
      <c r="M538" s="243"/>
      <c r="N538" s="244"/>
      <c r="O538" s="244"/>
      <c r="P538" s="244"/>
      <c r="Q538" s="244"/>
      <c r="R538" s="244"/>
      <c r="S538" s="244"/>
      <c r="T538" s="245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6" t="s">
        <v>150</v>
      </c>
      <c r="AU538" s="246" t="s">
        <v>157</v>
      </c>
      <c r="AV538" s="13" t="s">
        <v>89</v>
      </c>
      <c r="AW538" s="13" t="s">
        <v>36</v>
      </c>
      <c r="AX538" s="13" t="s">
        <v>81</v>
      </c>
      <c r="AY538" s="246" t="s">
        <v>139</v>
      </c>
    </row>
    <row r="539" s="14" customFormat="1">
      <c r="A539" s="14"/>
      <c r="B539" s="247"/>
      <c r="C539" s="248"/>
      <c r="D539" s="232" t="s">
        <v>150</v>
      </c>
      <c r="E539" s="249" t="s">
        <v>1</v>
      </c>
      <c r="F539" s="250" t="s">
        <v>994</v>
      </c>
      <c r="G539" s="248"/>
      <c r="H539" s="251">
        <v>11.057</v>
      </c>
      <c r="I539" s="252"/>
      <c r="J539" s="248"/>
      <c r="K539" s="248"/>
      <c r="L539" s="253"/>
      <c r="M539" s="254"/>
      <c r="N539" s="255"/>
      <c r="O539" s="255"/>
      <c r="P539" s="255"/>
      <c r="Q539" s="255"/>
      <c r="R539" s="255"/>
      <c r="S539" s="255"/>
      <c r="T539" s="256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57" t="s">
        <v>150</v>
      </c>
      <c r="AU539" s="257" t="s">
        <v>157</v>
      </c>
      <c r="AV539" s="14" t="s">
        <v>91</v>
      </c>
      <c r="AW539" s="14" t="s">
        <v>36</v>
      </c>
      <c r="AX539" s="14" t="s">
        <v>81</v>
      </c>
      <c r="AY539" s="257" t="s">
        <v>139</v>
      </c>
    </row>
    <row r="540" s="14" customFormat="1">
      <c r="A540" s="14"/>
      <c r="B540" s="247"/>
      <c r="C540" s="248"/>
      <c r="D540" s="232" t="s">
        <v>150</v>
      </c>
      <c r="E540" s="249" t="s">
        <v>1</v>
      </c>
      <c r="F540" s="250" t="s">
        <v>995</v>
      </c>
      <c r="G540" s="248"/>
      <c r="H540" s="251">
        <v>0.017000000000000001</v>
      </c>
      <c r="I540" s="252"/>
      <c r="J540" s="248"/>
      <c r="K540" s="248"/>
      <c r="L540" s="253"/>
      <c r="M540" s="254"/>
      <c r="N540" s="255"/>
      <c r="O540" s="255"/>
      <c r="P540" s="255"/>
      <c r="Q540" s="255"/>
      <c r="R540" s="255"/>
      <c r="S540" s="255"/>
      <c r="T540" s="256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7" t="s">
        <v>150</v>
      </c>
      <c r="AU540" s="257" t="s">
        <v>157</v>
      </c>
      <c r="AV540" s="14" t="s">
        <v>91</v>
      </c>
      <c r="AW540" s="14" t="s">
        <v>36</v>
      </c>
      <c r="AX540" s="14" t="s">
        <v>81</v>
      </c>
      <c r="AY540" s="257" t="s">
        <v>139</v>
      </c>
    </row>
    <row r="541" s="14" customFormat="1">
      <c r="A541" s="14"/>
      <c r="B541" s="247"/>
      <c r="C541" s="248"/>
      <c r="D541" s="232" t="s">
        <v>150</v>
      </c>
      <c r="E541" s="249" t="s">
        <v>1</v>
      </c>
      <c r="F541" s="250" t="s">
        <v>996</v>
      </c>
      <c r="G541" s="248"/>
      <c r="H541" s="251">
        <v>0.050000000000000003</v>
      </c>
      <c r="I541" s="252"/>
      <c r="J541" s="248"/>
      <c r="K541" s="248"/>
      <c r="L541" s="253"/>
      <c r="M541" s="254"/>
      <c r="N541" s="255"/>
      <c r="O541" s="255"/>
      <c r="P541" s="255"/>
      <c r="Q541" s="255"/>
      <c r="R541" s="255"/>
      <c r="S541" s="255"/>
      <c r="T541" s="256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57" t="s">
        <v>150</v>
      </c>
      <c r="AU541" s="257" t="s">
        <v>157</v>
      </c>
      <c r="AV541" s="14" t="s">
        <v>91</v>
      </c>
      <c r="AW541" s="14" t="s">
        <v>36</v>
      </c>
      <c r="AX541" s="14" t="s">
        <v>81</v>
      </c>
      <c r="AY541" s="257" t="s">
        <v>139</v>
      </c>
    </row>
    <row r="542" s="16" customFormat="1">
      <c r="A542" s="16"/>
      <c r="B542" s="269"/>
      <c r="C542" s="270"/>
      <c r="D542" s="232" t="s">
        <v>150</v>
      </c>
      <c r="E542" s="271" t="s">
        <v>1</v>
      </c>
      <c r="F542" s="272" t="s">
        <v>172</v>
      </c>
      <c r="G542" s="270"/>
      <c r="H542" s="273">
        <v>11.124000000000001</v>
      </c>
      <c r="I542" s="274"/>
      <c r="J542" s="270"/>
      <c r="K542" s="270"/>
      <c r="L542" s="275"/>
      <c r="M542" s="276"/>
      <c r="N542" s="277"/>
      <c r="O542" s="277"/>
      <c r="P542" s="277"/>
      <c r="Q542" s="277"/>
      <c r="R542" s="277"/>
      <c r="S542" s="277"/>
      <c r="T542" s="278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T542" s="279" t="s">
        <v>150</v>
      </c>
      <c r="AU542" s="279" t="s">
        <v>157</v>
      </c>
      <c r="AV542" s="16" t="s">
        <v>146</v>
      </c>
      <c r="AW542" s="16" t="s">
        <v>36</v>
      </c>
      <c r="AX542" s="16" t="s">
        <v>89</v>
      </c>
      <c r="AY542" s="279" t="s">
        <v>139</v>
      </c>
    </row>
    <row r="543" s="12" customFormat="1" ht="22.8" customHeight="1">
      <c r="A543" s="12"/>
      <c r="B543" s="203"/>
      <c r="C543" s="204"/>
      <c r="D543" s="205" t="s">
        <v>80</v>
      </c>
      <c r="E543" s="217" t="s">
        <v>733</v>
      </c>
      <c r="F543" s="217" t="s">
        <v>734</v>
      </c>
      <c r="G543" s="204"/>
      <c r="H543" s="204"/>
      <c r="I543" s="207"/>
      <c r="J543" s="218">
        <f>BK543</f>
        <v>0</v>
      </c>
      <c r="K543" s="204"/>
      <c r="L543" s="209"/>
      <c r="M543" s="210"/>
      <c r="N543" s="211"/>
      <c r="O543" s="211"/>
      <c r="P543" s="212">
        <f>P544</f>
        <v>0</v>
      </c>
      <c r="Q543" s="211"/>
      <c r="R543" s="212">
        <f>R544</f>
        <v>0</v>
      </c>
      <c r="S543" s="211"/>
      <c r="T543" s="213">
        <f>T544</f>
        <v>0</v>
      </c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R543" s="214" t="s">
        <v>89</v>
      </c>
      <c r="AT543" s="215" t="s">
        <v>80</v>
      </c>
      <c r="AU543" s="215" t="s">
        <v>89</v>
      </c>
      <c r="AY543" s="214" t="s">
        <v>139</v>
      </c>
      <c r="BK543" s="216">
        <f>BK544</f>
        <v>0</v>
      </c>
    </row>
    <row r="544" s="2" customFormat="1" ht="24.15" customHeight="1">
      <c r="A544" s="39"/>
      <c r="B544" s="40"/>
      <c r="C544" s="219" t="s">
        <v>637</v>
      </c>
      <c r="D544" s="219" t="s">
        <v>141</v>
      </c>
      <c r="E544" s="220" t="s">
        <v>997</v>
      </c>
      <c r="F544" s="221" t="s">
        <v>998</v>
      </c>
      <c r="G544" s="222" t="s">
        <v>291</v>
      </c>
      <c r="H544" s="223">
        <v>212.38499999999999</v>
      </c>
      <c r="I544" s="224"/>
      <c r="J544" s="225">
        <f>ROUND(I544*H544,2)</f>
        <v>0</v>
      </c>
      <c r="K544" s="221" t="s">
        <v>145</v>
      </c>
      <c r="L544" s="45"/>
      <c r="M544" s="226" t="s">
        <v>1</v>
      </c>
      <c r="N544" s="227" t="s">
        <v>46</v>
      </c>
      <c r="O544" s="92"/>
      <c r="P544" s="228">
        <f>O544*H544</f>
        <v>0</v>
      </c>
      <c r="Q544" s="228">
        <v>0</v>
      </c>
      <c r="R544" s="228">
        <f>Q544*H544</f>
        <v>0</v>
      </c>
      <c r="S544" s="228">
        <v>0</v>
      </c>
      <c r="T544" s="229">
        <f>S544*H544</f>
        <v>0</v>
      </c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R544" s="230" t="s">
        <v>146</v>
      </c>
      <c r="AT544" s="230" t="s">
        <v>141</v>
      </c>
      <c r="AU544" s="230" t="s">
        <v>91</v>
      </c>
      <c r="AY544" s="18" t="s">
        <v>139</v>
      </c>
      <c r="BE544" s="231">
        <f>IF(N544="základní",J544,0)</f>
        <v>0</v>
      </c>
      <c r="BF544" s="231">
        <f>IF(N544="snížená",J544,0)</f>
        <v>0</v>
      </c>
      <c r="BG544" s="231">
        <f>IF(N544="zákl. přenesená",J544,0)</f>
        <v>0</v>
      </c>
      <c r="BH544" s="231">
        <f>IF(N544="sníž. přenesená",J544,0)</f>
        <v>0</v>
      </c>
      <c r="BI544" s="231">
        <f>IF(N544="nulová",J544,0)</f>
        <v>0</v>
      </c>
      <c r="BJ544" s="18" t="s">
        <v>89</v>
      </c>
      <c r="BK544" s="231">
        <f>ROUND(I544*H544,2)</f>
        <v>0</v>
      </c>
      <c r="BL544" s="18" t="s">
        <v>146</v>
      </c>
      <c r="BM544" s="230" t="s">
        <v>999</v>
      </c>
    </row>
    <row r="545" s="12" customFormat="1" ht="25.92" customHeight="1">
      <c r="A545" s="12"/>
      <c r="B545" s="203"/>
      <c r="C545" s="204"/>
      <c r="D545" s="205" t="s">
        <v>80</v>
      </c>
      <c r="E545" s="206" t="s">
        <v>327</v>
      </c>
      <c r="F545" s="206" t="s">
        <v>739</v>
      </c>
      <c r="G545" s="204"/>
      <c r="H545" s="204"/>
      <c r="I545" s="207"/>
      <c r="J545" s="208">
        <f>BK545</f>
        <v>0</v>
      </c>
      <c r="K545" s="204"/>
      <c r="L545" s="209"/>
      <c r="M545" s="210"/>
      <c r="N545" s="211"/>
      <c r="O545" s="211"/>
      <c r="P545" s="212">
        <f>P546</f>
        <v>0</v>
      </c>
      <c r="Q545" s="211"/>
      <c r="R545" s="212">
        <f>R546</f>
        <v>0</v>
      </c>
      <c r="S545" s="211"/>
      <c r="T545" s="213">
        <f>T546</f>
        <v>0</v>
      </c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R545" s="214" t="s">
        <v>157</v>
      </c>
      <c r="AT545" s="215" t="s">
        <v>80</v>
      </c>
      <c r="AU545" s="215" t="s">
        <v>81</v>
      </c>
      <c r="AY545" s="214" t="s">
        <v>139</v>
      </c>
      <c r="BK545" s="216">
        <f>BK546</f>
        <v>0</v>
      </c>
    </row>
    <row r="546" s="12" customFormat="1" ht="22.8" customHeight="1">
      <c r="A546" s="12"/>
      <c r="B546" s="203"/>
      <c r="C546" s="204"/>
      <c r="D546" s="205" t="s">
        <v>80</v>
      </c>
      <c r="E546" s="217" t="s">
        <v>740</v>
      </c>
      <c r="F546" s="217" t="s">
        <v>741</v>
      </c>
      <c r="G546" s="204"/>
      <c r="H546" s="204"/>
      <c r="I546" s="207"/>
      <c r="J546" s="218">
        <f>BK546</f>
        <v>0</v>
      </c>
      <c r="K546" s="204"/>
      <c r="L546" s="209"/>
      <c r="M546" s="210"/>
      <c r="N546" s="211"/>
      <c r="O546" s="211"/>
      <c r="P546" s="212">
        <f>SUM(P547:P551)</f>
        <v>0</v>
      </c>
      <c r="Q546" s="211"/>
      <c r="R546" s="212">
        <f>SUM(R547:R551)</f>
        <v>0</v>
      </c>
      <c r="S546" s="211"/>
      <c r="T546" s="213">
        <f>SUM(T547:T551)</f>
        <v>0</v>
      </c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R546" s="214" t="s">
        <v>157</v>
      </c>
      <c r="AT546" s="215" t="s">
        <v>80</v>
      </c>
      <c r="AU546" s="215" t="s">
        <v>89</v>
      </c>
      <c r="AY546" s="214" t="s">
        <v>139</v>
      </c>
      <c r="BK546" s="216">
        <f>SUM(BK547:BK551)</f>
        <v>0</v>
      </c>
    </row>
    <row r="547" s="2" customFormat="1" ht="24.15" customHeight="1">
      <c r="A547" s="39"/>
      <c r="B547" s="40"/>
      <c r="C547" s="219" t="s">
        <v>641</v>
      </c>
      <c r="D547" s="219" t="s">
        <v>141</v>
      </c>
      <c r="E547" s="220" t="s">
        <v>743</v>
      </c>
      <c r="F547" s="221" t="s">
        <v>744</v>
      </c>
      <c r="G547" s="222" t="s">
        <v>167</v>
      </c>
      <c r="H547" s="223">
        <v>9.9000000000000004</v>
      </c>
      <c r="I547" s="224"/>
      <c r="J547" s="225">
        <f>ROUND(I547*H547,2)</f>
        <v>0</v>
      </c>
      <c r="K547" s="221" t="s">
        <v>1</v>
      </c>
      <c r="L547" s="45"/>
      <c r="M547" s="226" t="s">
        <v>1</v>
      </c>
      <c r="N547" s="227" t="s">
        <v>46</v>
      </c>
      <c r="O547" s="92"/>
      <c r="P547" s="228">
        <f>O547*H547</f>
        <v>0</v>
      </c>
      <c r="Q547" s="228">
        <v>0</v>
      </c>
      <c r="R547" s="228">
        <f>Q547*H547</f>
        <v>0</v>
      </c>
      <c r="S547" s="228">
        <v>0</v>
      </c>
      <c r="T547" s="229">
        <f>S547*H547</f>
        <v>0</v>
      </c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R547" s="230" t="s">
        <v>590</v>
      </c>
      <c r="AT547" s="230" t="s">
        <v>141</v>
      </c>
      <c r="AU547" s="230" t="s">
        <v>91</v>
      </c>
      <c r="AY547" s="18" t="s">
        <v>139</v>
      </c>
      <c r="BE547" s="231">
        <f>IF(N547="základní",J547,0)</f>
        <v>0</v>
      </c>
      <c r="BF547" s="231">
        <f>IF(N547="snížená",J547,0)</f>
        <v>0</v>
      </c>
      <c r="BG547" s="231">
        <f>IF(N547="zákl. přenesená",J547,0)</f>
        <v>0</v>
      </c>
      <c r="BH547" s="231">
        <f>IF(N547="sníž. přenesená",J547,0)</f>
        <v>0</v>
      </c>
      <c r="BI547" s="231">
        <f>IF(N547="nulová",J547,0)</f>
        <v>0</v>
      </c>
      <c r="BJ547" s="18" t="s">
        <v>89</v>
      </c>
      <c r="BK547" s="231">
        <f>ROUND(I547*H547,2)</f>
        <v>0</v>
      </c>
      <c r="BL547" s="18" t="s">
        <v>590</v>
      </c>
      <c r="BM547" s="230" t="s">
        <v>1000</v>
      </c>
    </row>
    <row r="548" s="13" customFormat="1">
      <c r="A548" s="13"/>
      <c r="B548" s="237"/>
      <c r="C548" s="238"/>
      <c r="D548" s="232" t="s">
        <v>150</v>
      </c>
      <c r="E548" s="239" t="s">
        <v>1</v>
      </c>
      <c r="F548" s="240" t="s">
        <v>760</v>
      </c>
      <c r="G548" s="238"/>
      <c r="H548" s="239" t="s">
        <v>1</v>
      </c>
      <c r="I548" s="241"/>
      <c r="J548" s="238"/>
      <c r="K548" s="238"/>
      <c r="L548" s="242"/>
      <c r="M548" s="243"/>
      <c r="N548" s="244"/>
      <c r="O548" s="244"/>
      <c r="P548" s="244"/>
      <c r="Q548" s="244"/>
      <c r="R548" s="244"/>
      <c r="S548" s="244"/>
      <c r="T548" s="245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46" t="s">
        <v>150</v>
      </c>
      <c r="AU548" s="246" t="s">
        <v>91</v>
      </c>
      <c r="AV548" s="13" t="s">
        <v>89</v>
      </c>
      <c r="AW548" s="13" t="s">
        <v>36</v>
      </c>
      <c r="AX548" s="13" t="s">
        <v>81</v>
      </c>
      <c r="AY548" s="246" t="s">
        <v>139</v>
      </c>
    </row>
    <row r="549" s="14" customFormat="1">
      <c r="A549" s="14"/>
      <c r="B549" s="247"/>
      <c r="C549" s="248"/>
      <c r="D549" s="232" t="s">
        <v>150</v>
      </c>
      <c r="E549" s="249" t="s">
        <v>1</v>
      </c>
      <c r="F549" s="250" t="s">
        <v>763</v>
      </c>
      <c r="G549" s="248"/>
      <c r="H549" s="251">
        <v>7.7000000000000002</v>
      </c>
      <c r="I549" s="252"/>
      <c r="J549" s="248"/>
      <c r="K549" s="248"/>
      <c r="L549" s="253"/>
      <c r="M549" s="254"/>
      <c r="N549" s="255"/>
      <c r="O549" s="255"/>
      <c r="P549" s="255"/>
      <c r="Q549" s="255"/>
      <c r="R549" s="255"/>
      <c r="S549" s="255"/>
      <c r="T549" s="256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57" t="s">
        <v>150</v>
      </c>
      <c r="AU549" s="257" t="s">
        <v>91</v>
      </c>
      <c r="AV549" s="14" t="s">
        <v>91</v>
      </c>
      <c r="AW549" s="14" t="s">
        <v>36</v>
      </c>
      <c r="AX549" s="14" t="s">
        <v>81</v>
      </c>
      <c r="AY549" s="257" t="s">
        <v>139</v>
      </c>
    </row>
    <row r="550" s="14" customFormat="1">
      <c r="A550" s="14"/>
      <c r="B550" s="247"/>
      <c r="C550" s="248"/>
      <c r="D550" s="232" t="s">
        <v>150</v>
      </c>
      <c r="E550" s="249" t="s">
        <v>1</v>
      </c>
      <c r="F550" s="250" t="s">
        <v>764</v>
      </c>
      <c r="G550" s="248"/>
      <c r="H550" s="251">
        <v>2.2000000000000002</v>
      </c>
      <c r="I550" s="252"/>
      <c r="J550" s="248"/>
      <c r="K550" s="248"/>
      <c r="L550" s="253"/>
      <c r="M550" s="254"/>
      <c r="N550" s="255"/>
      <c r="O550" s="255"/>
      <c r="P550" s="255"/>
      <c r="Q550" s="255"/>
      <c r="R550" s="255"/>
      <c r="S550" s="255"/>
      <c r="T550" s="256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257" t="s">
        <v>150</v>
      </c>
      <c r="AU550" s="257" t="s">
        <v>91</v>
      </c>
      <c r="AV550" s="14" t="s">
        <v>91</v>
      </c>
      <c r="AW550" s="14" t="s">
        <v>36</v>
      </c>
      <c r="AX550" s="14" t="s">
        <v>81</v>
      </c>
      <c r="AY550" s="257" t="s">
        <v>139</v>
      </c>
    </row>
    <row r="551" s="16" customFormat="1">
      <c r="A551" s="16"/>
      <c r="B551" s="269"/>
      <c r="C551" s="270"/>
      <c r="D551" s="232" t="s">
        <v>150</v>
      </c>
      <c r="E551" s="271" t="s">
        <v>1</v>
      </c>
      <c r="F551" s="272" t="s">
        <v>172</v>
      </c>
      <c r="G551" s="270"/>
      <c r="H551" s="273">
        <v>9.9000000000000004</v>
      </c>
      <c r="I551" s="274"/>
      <c r="J551" s="270"/>
      <c r="K551" s="270"/>
      <c r="L551" s="275"/>
      <c r="M551" s="290"/>
      <c r="N551" s="291"/>
      <c r="O551" s="291"/>
      <c r="P551" s="291"/>
      <c r="Q551" s="291"/>
      <c r="R551" s="291"/>
      <c r="S551" s="291"/>
      <c r="T551" s="292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T551" s="279" t="s">
        <v>150</v>
      </c>
      <c r="AU551" s="279" t="s">
        <v>91</v>
      </c>
      <c r="AV551" s="16" t="s">
        <v>146</v>
      </c>
      <c r="AW551" s="16" t="s">
        <v>36</v>
      </c>
      <c r="AX551" s="16" t="s">
        <v>89</v>
      </c>
      <c r="AY551" s="279" t="s">
        <v>139</v>
      </c>
    </row>
    <row r="552" s="2" customFormat="1" ht="6.96" customHeight="1">
      <c r="A552" s="39"/>
      <c r="B552" s="67"/>
      <c r="C552" s="68"/>
      <c r="D552" s="68"/>
      <c r="E552" s="68"/>
      <c r="F552" s="68"/>
      <c r="G552" s="68"/>
      <c r="H552" s="68"/>
      <c r="I552" s="68"/>
      <c r="J552" s="68"/>
      <c r="K552" s="68"/>
      <c r="L552" s="45"/>
      <c r="M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</row>
  </sheetData>
  <sheetProtection sheet="1" autoFilter="0" formatColumns="0" formatRows="0" objects="1" scenarios="1" spinCount="100000" saltValue="QLQITada+lL58LAbkHDmqnEhKhdNM+zg0b61+izrdVsRapI525ee9VgVv5W9Uj2bW8KC3qrnvAPU19Ok2gMiUA==" hashValue="mJigIFkhfywbfqF4IZlDHvp+x20iAYjVRG74U7grSNgVo/5XB2GDEji2tLLmjTWfkrGLqr78URpAG5xUiDuXzQ==" algorithmName="SHA-512" password="C71F"/>
  <autoFilter ref="C127:K551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91</v>
      </c>
    </row>
    <row r="4" s="1" customFormat="1" ht="24.96" customHeight="1">
      <c r="B4" s="21"/>
      <c r="D4" s="139" t="s">
        <v>102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Tábor, ul. Soběslavská – oprava vodovodu a kanalizace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1001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28. 3. 2025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33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28</v>
      </c>
      <c r="J21" s="144" t="s">
        <v>35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37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38</v>
      </c>
      <c r="F24" s="39"/>
      <c r="G24" s="39"/>
      <c r="H24" s="39"/>
      <c r="I24" s="141" t="s">
        <v>28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39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41</v>
      </c>
      <c r="E30" s="39"/>
      <c r="F30" s="39"/>
      <c r="G30" s="39"/>
      <c r="H30" s="39"/>
      <c r="I30" s="39"/>
      <c r="J30" s="152">
        <f>ROUND(J128,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43</v>
      </c>
      <c r="G32" s="39"/>
      <c r="H32" s="39"/>
      <c r="I32" s="153" t="s">
        <v>42</v>
      </c>
      <c r="J32" s="153" t="s">
        <v>44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45</v>
      </c>
      <c r="E33" s="141" t="s">
        <v>46</v>
      </c>
      <c r="F33" s="155">
        <f>ROUND((SUM(BE128:BE920)),  2)</f>
        <v>0</v>
      </c>
      <c r="G33" s="39"/>
      <c r="H33" s="39"/>
      <c r="I33" s="156">
        <v>0.20999999999999999</v>
      </c>
      <c r="J33" s="155">
        <f>ROUND(((SUM(BE128:BE920))*I33),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47</v>
      </c>
      <c r="F34" s="155">
        <f>ROUND((SUM(BF128:BF920)),  2)</f>
        <v>0</v>
      </c>
      <c r="G34" s="39"/>
      <c r="H34" s="39"/>
      <c r="I34" s="156">
        <v>0.12</v>
      </c>
      <c r="J34" s="155">
        <f>ROUND(((SUM(BF128:BF920))*I34),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48</v>
      </c>
      <c r="F35" s="155">
        <f>ROUND((SUM(BG128:BG920)),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49</v>
      </c>
      <c r="F36" s="155">
        <f>ROUND((SUM(BH128:BH920)),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50</v>
      </c>
      <c r="F37" s="155">
        <f>ROUND((SUM(BI128:BI920)),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51</v>
      </c>
      <c r="E39" s="159"/>
      <c r="F39" s="159"/>
      <c r="G39" s="160" t="s">
        <v>52</v>
      </c>
      <c r="H39" s="161" t="s">
        <v>53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54</v>
      </c>
      <c r="E50" s="165"/>
      <c r="F50" s="165"/>
      <c r="G50" s="164" t="s">
        <v>55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56</v>
      </c>
      <c r="E61" s="167"/>
      <c r="F61" s="168" t="s">
        <v>57</v>
      </c>
      <c r="G61" s="166" t="s">
        <v>56</v>
      </c>
      <c r="H61" s="167"/>
      <c r="I61" s="167"/>
      <c r="J61" s="169" t="s">
        <v>57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58</v>
      </c>
      <c r="E65" s="170"/>
      <c r="F65" s="170"/>
      <c r="G65" s="164" t="s">
        <v>59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56</v>
      </c>
      <c r="E76" s="167"/>
      <c r="F76" s="168" t="s">
        <v>57</v>
      </c>
      <c r="G76" s="166" t="s">
        <v>56</v>
      </c>
      <c r="H76" s="167"/>
      <c r="I76" s="167"/>
      <c r="J76" s="169" t="s">
        <v>57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Tábor, ul. Soběslavská – oprava vodovodu a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SO-03 - Vodovodní a kanalizační odbočky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Tábor</v>
      </c>
      <c r="G89" s="41"/>
      <c r="H89" s="41"/>
      <c r="I89" s="33" t="s">
        <v>22</v>
      </c>
      <c r="J89" s="80" t="str">
        <f>IF(J12="","",J12)</f>
        <v>28. 3. 2025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Vodárenská společnost Táborsko s.r.o.</v>
      </c>
      <c r="G91" s="41"/>
      <c r="H91" s="41"/>
      <c r="I91" s="33" t="s">
        <v>32</v>
      </c>
      <c r="J91" s="37" t="str">
        <f>E21</f>
        <v>Aquaprocon s.r.o., Divize Praha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37</v>
      </c>
      <c r="J92" s="37" t="str">
        <f>E24</f>
        <v>Jaroslav Pelnář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106</v>
      </c>
      <c r="D94" s="177"/>
      <c r="E94" s="177"/>
      <c r="F94" s="177"/>
      <c r="G94" s="177"/>
      <c r="H94" s="177"/>
      <c r="I94" s="177"/>
      <c r="J94" s="178" t="s">
        <v>107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108</v>
      </c>
      <c r="D96" s="41"/>
      <c r="E96" s="41"/>
      <c r="F96" s="41"/>
      <c r="G96" s="41"/>
      <c r="H96" s="41"/>
      <c r="I96" s="41"/>
      <c r="J96" s="111">
        <f>J128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s="9" customFormat="1" ht="24.96" customHeight="1">
      <c r="A97" s="9"/>
      <c r="B97" s="180"/>
      <c r="C97" s="181"/>
      <c r="D97" s="182" t="s">
        <v>110</v>
      </c>
      <c r="E97" s="183"/>
      <c r="F97" s="183"/>
      <c r="G97" s="183"/>
      <c r="H97" s="183"/>
      <c r="I97" s="183"/>
      <c r="J97" s="184">
        <f>J129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111</v>
      </c>
      <c r="E98" s="189"/>
      <c r="F98" s="189"/>
      <c r="G98" s="189"/>
      <c r="H98" s="189"/>
      <c r="I98" s="189"/>
      <c r="J98" s="190">
        <f>J130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6"/>
      <c r="C99" s="187"/>
      <c r="D99" s="188" t="s">
        <v>112</v>
      </c>
      <c r="E99" s="189"/>
      <c r="F99" s="189"/>
      <c r="G99" s="189"/>
      <c r="H99" s="189"/>
      <c r="I99" s="189"/>
      <c r="J99" s="190">
        <f>J306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6"/>
      <c r="C100" s="187"/>
      <c r="D100" s="188" t="s">
        <v>113</v>
      </c>
      <c r="E100" s="189"/>
      <c r="F100" s="189"/>
      <c r="G100" s="189"/>
      <c r="H100" s="189"/>
      <c r="I100" s="189"/>
      <c r="J100" s="190">
        <f>J386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115</v>
      </c>
      <c r="E101" s="189"/>
      <c r="F101" s="189"/>
      <c r="G101" s="189"/>
      <c r="H101" s="189"/>
      <c r="I101" s="189"/>
      <c r="J101" s="190">
        <f>J479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116</v>
      </c>
      <c r="E102" s="189"/>
      <c r="F102" s="189"/>
      <c r="G102" s="189"/>
      <c r="H102" s="189"/>
      <c r="I102" s="189"/>
      <c r="J102" s="190">
        <f>J506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117</v>
      </c>
      <c r="E103" s="189"/>
      <c r="F103" s="189"/>
      <c r="G103" s="189"/>
      <c r="H103" s="189"/>
      <c r="I103" s="189"/>
      <c r="J103" s="190">
        <f>J648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6"/>
      <c r="C104" s="187"/>
      <c r="D104" s="188" t="s">
        <v>118</v>
      </c>
      <c r="E104" s="189"/>
      <c r="F104" s="189"/>
      <c r="G104" s="189"/>
      <c r="H104" s="189"/>
      <c r="I104" s="189"/>
      <c r="J104" s="190">
        <f>J838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86"/>
      <c r="C105" s="187"/>
      <c r="D105" s="188" t="s">
        <v>120</v>
      </c>
      <c r="E105" s="189"/>
      <c r="F105" s="189"/>
      <c r="G105" s="189"/>
      <c r="H105" s="189"/>
      <c r="I105" s="189"/>
      <c r="J105" s="190">
        <f>J860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121</v>
      </c>
      <c r="E106" s="189"/>
      <c r="F106" s="189"/>
      <c r="G106" s="189"/>
      <c r="H106" s="189"/>
      <c r="I106" s="189"/>
      <c r="J106" s="190">
        <f>J909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0"/>
      <c r="C107" s="181"/>
      <c r="D107" s="182" t="s">
        <v>122</v>
      </c>
      <c r="E107" s="183"/>
      <c r="F107" s="183"/>
      <c r="G107" s="183"/>
      <c r="H107" s="183"/>
      <c r="I107" s="183"/>
      <c r="J107" s="184">
        <f>J911</f>
        <v>0</v>
      </c>
      <c r="K107" s="181"/>
      <c r="L107" s="18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6"/>
      <c r="C108" s="187"/>
      <c r="D108" s="188" t="s">
        <v>123</v>
      </c>
      <c r="E108" s="189"/>
      <c r="F108" s="189"/>
      <c r="G108" s="189"/>
      <c r="H108" s="189"/>
      <c r="I108" s="189"/>
      <c r="J108" s="190">
        <f>J912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124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75" t="str">
        <f>E7</f>
        <v>Tábor, ul. Soběslavská – oprava vodovodu a kanalizace</v>
      </c>
      <c r="F118" s="33"/>
      <c r="G118" s="33"/>
      <c r="H118" s="33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103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E9</f>
        <v>SO-03 - Vodovodní a kanalizační odbočky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20</v>
      </c>
      <c r="D122" s="41"/>
      <c r="E122" s="41"/>
      <c r="F122" s="28" t="str">
        <f>F12</f>
        <v>Tábor</v>
      </c>
      <c r="G122" s="41"/>
      <c r="H122" s="41"/>
      <c r="I122" s="33" t="s">
        <v>22</v>
      </c>
      <c r="J122" s="80" t="str">
        <f>IF(J12="","",J12)</f>
        <v>28. 3. 2025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25.65" customHeight="1">
      <c r="A124" s="39"/>
      <c r="B124" s="40"/>
      <c r="C124" s="33" t="s">
        <v>24</v>
      </c>
      <c r="D124" s="41"/>
      <c r="E124" s="41"/>
      <c r="F124" s="28" t="str">
        <f>E15</f>
        <v>Vodárenská společnost Táborsko s.r.o.</v>
      </c>
      <c r="G124" s="41"/>
      <c r="H124" s="41"/>
      <c r="I124" s="33" t="s">
        <v>32</v>
      </c>
      <c r="J124" s="37" t="str">
        <f>E21</f>
        <v>Aquaprocon s.r.o., Divize Praha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30</v>
      </c>
      <c r="D125" s="41"/>
      <c r="E125" s="41"/>
      <c r="F125" s="28" t="str">
        <f>IF(E18="","",E18)</f>
        <v>Vyplň údaj</v>
      </c>
      <c r="G125" s="41"/>
      <c r="H125" s="41"/>
      <c r="I125" s="33" t="s">
        <v>37</v>
      </c>
      <c r="J125" s="37" t="str">
        <f>E24</f>
        <v>Jaroslav Pelnář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192"/>
      <c r="B127" s="193"/>
      <c r="C127" s="194" t="s">
        <v>125</v>
      </c>
      <c r="D127" s="195" t="s">
        <v>66</v>
      </c>
      <c r="E127" s="195" t="s">
        <v>62</v>
      </c>
      <c r="F127" s="195" t="s">
        <v>63</v>
      </c>
      <c r="G127" s="195" t="s">
        <v>126</v>
      </c>
      <c r="H127" s="195" t="s">
        <v>127</v>
      </c>
      <c r="I127" s="195" t="s">
        <v>128</v>
      </c>
      <c r="J127" s="195" t="s">
        <v>107</v>
      </c>
      <c r="K127" s="196" t="s">
        <v>129</v>
      </c>
      <c r="L127" s="197"/>
      <c r="M127" s="101" t="s">
        <v>1</v>
      </c>
      <c r="N127" s="102" t="s">
        <v>45</v>
      </c>
      <c r="O127" s="102" t="s">
        <v>130</v>
      </c>
      <c r="P127" s="102" t="s">
        <v>131</v>
      </c>
      <c r="Q127" s="102" t="s">
        <v>132</v>
      </c>
      <c r="R127" s="102" t="s">
        <v>133</v>
      </c>
      <c r="S127" s="102" t="s">
        <v>134</v>
      </c>
      <c r="T127" s="103" t="s">
        <v>135</v>
      </c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</row>
    <row r="128" s="2" customFormat="1" ht="22.8" customHeight="1">
      <c r="A128" s="39"/>
      <c r="B128" s="40"/>
      <c r="C128" s="108" t="s">
        <v>136</v>
      </c>
      <c r="D128" s="41"/>
      <c r="E128" s="41"/>
      <c r="F128" s="41"/>
      <c r="G128" s="41"/>
      <c r="H128" s="41"/>
      <c r="I128" s="41"/>
      <c r="J128" s="198">
        <f>BK128</f>
        <v>0</v>
      </c>
      <c r="K128" s="41"/>
      <c r="L128" s="45"/>
      <c r="M128" s="104"/>
      <c r="N128" s="199"/>
      <c r="O128" s="105"/>
      <c r="P128" s="200">
        <f>P129+P911</f>
        <v>0</v>
      </c>
      <c r="Q128" s="105"/>
      <c r="R128" s="200">
        <f>R129+R911</f>
        <v>62.907147790000003</v>
      </c>
      <c r="S128" s="105"/>
      <c r="T128" s="201">
        <f>T129+T911</f>
        <v>129.707562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80</v>
      </c>
      <c r="AU128" s="18" t="s">
        <v>109</v>
      </c>
      <c r="BK128" s="202">
        <f>BK129+BK911</f>
        <v>0</v>
      </c>
    </row>
    <row r="129" s="12" customFormat="1" ht="25.92" customHeight="1">
      <c r="A129" s="12"/>
      <c r="B129" s="203"/>
      <c r="C129" s="204"/>
      <c r="D129" s="205" t="s">
        <v>80</v>
      </c>
      <c r="E129" s="206" t="s">
        <v>137</v>
      </c>
      <c r="F129" s="206" t="s">
        <v>138</v>
      </c>
      <c r="G129" s="204"/>
      <c r="H129" s="204"/>
      <c r="I129" s="207"/>
      <c r="J129" s="208">
        <f>BK129</f>
        <v>0</v>
      </c>
      <c r="K129" s="204"/>
      <c r="L129" s="209"/>
      <c r="M129" s="210"/>
      <c r="N129" s="211"/>
      <c r="O129" s="211"/>
      <c r="P129" s="212">
        <f>P130+P479+P506+P648+P909</f>
        <v>0</v>
      </c>
      <c r="Q129" s="211"/>
      <c r="R129" s="212">
        <f>R130+R479+R506+R648+R909</f>
        <v>62.907147790000003</v>
      </c>
      <c r="S129" s="211"/>
      <c r="T129" s="213">
        <f>T130+T479+T506+T648+T909</f>
        <v>129.707562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89</v>
      </c>
      <c r="AT129" s="215" t="s">
        <v>80</v>
      </c>
      <c r="AU129" s="215" t="s">
        <v>81</v>
      </c>
      <c r="AY129" s="214" t="s">
        <v>139</v>
      </c>
      <c r="BK129" s="216">
        <f>BK130+BK479+BK506+BK648+BK909</f>
        <v>0</v>
      </c>
    </row>
    <row r="130" s="12" customFormat="1" ht="22.8" customHeight="1">
      <c r="A130" s="12"/>
      <c r="B130" s="203"/>
      <c r="C130" s="204"/>
      <c r="D130" s="205" t="s">
        <v>80</v>
      </c>
      <c r="E130" s="217" t="s">
        <v>89</v>
      </c>
      <c r="F130" s="217" t="s">
        <v>140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P131+SUM(P132:P306)+P386</f>
        <v>0</v>
      </c>
      <c r="Q130" s="211"/>
      <c r="R130" s="212">
        <f>R131+SUM(R132:R306)+R386</f>
        <v>52.481583199999996</v>
      </c>
      <c r="S130" s="211"/>
      <c r="T130" s="213">
        <f>T131+SUM(T132:T306)+T386</f>
        <v>126.00450199999999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89</v>
      </c>
      <c r="AT130" s="215" t="s">
        <v>80</v>
      </c>
      <c r="AU130" s="215" t="s">
        <v>89</v>
      </c>
      <c r="AY130" s="214" t="s">
        <v>139</v>
      </c>
      <c r="BK130" s="216">
        <f>BK131+SUM(BK132:BK306)+BK386</f>
        <v>0</v>
      </c>
    </row>
    <row r="131" s="2" customFormat="1" ht="24.15" customHeight="1">
      <c r="A131" s="39"/>
      <c r="B131" s="40"/>
      <c r="C131" s="219" t="s">
        <v>89</v>
      </c>
      <c r="D131" s="219" t="s">
        <v>141</v>
      </c>
      <c r="E131" s="220" t="s">
        <v>142</v>
      </c>
      <c r="F131" s="221" t="s">
        <v>143</v>
      </c>
      <c r="G131" s="222" t="s">
        <v>144</v>
      </c>
      <c r="H131" s="223">
        <v>112</v>
      </c>
      <c r="I131" s="224"/>
      <c r="J131" s="225">
        <f>ROUND(I131*H131,2)</f>
        <v>0</v>
      </c>
      <c r="K131" s="221" t="s">
        <v>145</v>
      </c>
      <c r="L131" s="45"/>
      <c r="M131" s="226" t="s">
        <v>1</v>
      </c>
      <c r="N131" s="227" t="s">
        <v>46</v>
      </c>
      <c r="O131" s="92"/>
      <c r="P131" s="228">
        <f>O131*H131</f>
        <v>0</v>
      </c>
      <c r="Q131" s="228">
        <v>3.0000000000000001E-05</v>
      </c>
      <c r="R131" s="228">
        <f>Q131*H131</f>
        <v>0.0033600000000000001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146</v>
      </c>
      <c r="AT131" s="230" t="s">
        <v>141</v>
      </c>
      <c r="AU131" s="230" t="s">
        <v>91</v>
      </c>
      <c r="AY131" s="18" t="s">
        <v>139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89</v>
      </c>
      <c r="BK131" s="231">
        <f>ROUND(I131*H131,2)</f>
        <v>0</v>
      </c>
      <c r="BL131" s="18" t="s">
        <v>146</v>
      </c>
      <c r="BM131" s="230" t="s">
        <v>1002</v>
      </c>
    </row>
    <row r="132" s="2" customFormat="1">
      <c r="A132" s="39"/>
      <c r="B132" s="40"/>
      <c r="C132" s="41"/>
      <c r="D132" s="232" t="s">
        <v>148</v>
      </c>
      <c r="E132" s="41"/>
      <c r="F132" s="233" t="s">
        <v>149</v>
      </c>
      <c r="G132" s="41"/>
      <c r="H132" s="41"/>
      <c r="I132" s="234"/>
      <c r="J132" s="41"/>
      <c r="K132" s="41"/>
      <c r="L132" s="45"/>
      <c r="M132" s="235"/>
      <c r="N132" s="236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148</v>
      </c>
      <c r="AU132" s="18" t="s">
        <v>91</v>
      </c>
    </row>
    <row r="133" s="13" customFormat="1">
      <c r="A133" s="13"/>
      <c r="B133" s="237"/>
      <c r="C133" s="238"/>
      <c r="D133" s="232" t="s">
        <v>150</v>
      </c>
      <c r="E133" s="239" t="s">
        <v>1</v>
      </c>
      <c r="F133" s="240" t="s">
        <v>750</v>
      </c>
      <c r="G133" s="238"/>
      <c r="H133" s="239" t="s">
        <v>1</v>
      </c>
      <c r="I133" s="241"/>
      <c r="J133" s="238"/>
      <c r="K133" s="238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150</v>
      </c>
      <c r="AU133" s="246" t="s">
        <v>91</v>
      </c>
      <c r="AV133" s="13" t="s">
        <v>89</v>
      </c>
      <c r="AW133" s="13" t="s">
        <v>36</v>
      </c>
      <c r="AX133" s="13" t="s">
        <v>81</v>
      </c>
      <c r="AY133" s="246" t="s">
        <v>139</v>
      </c>
    </row>
    <row r="134" s="13" customFormat="1">
      <c r="A134" s="13"/>
      <c r="B134" s="237"/>
      <c r="C134" s="238"/>
      <c r="D134" s="232" t="s">
        <v>150</v>
      </c>
      <c r="E134" s="239" t="s">
        <v>1</v>
      </c>
      <c r="F134" s="240" t="s">
        <v>1003</v>
      </c>
      <c r="G134" s="238"/>
      <c r="H134" s="239" t="s">
        <v>1</v>
      </c>
      <c r="I134" s="241"/>
      <c r="J134" s="238"/>
      <c r="K134" s="238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150</v>
      </c>
      <c r="AU134" s="246" t="s">
        <v>91</v>
      </c>
      <c r="AV134" s="13" t="s">
        <v>89</v>
      </c>
      <c r="AW134" s="13" t="s">
        <v>36</v>
      </c>
      <c r="AX134" s="13" t="s">
        <v>81</v>
      </c>
      <c r="AY134" s="246" t="s">
        <v>139</v>
      </c>
    </row>
    <row r="135" s="14" customFormat="1">
      <c r="A135" s="14"/>
      <c r="B135" s="247"/>
      <c r="C135" s="248"/>
      <c r="D135" s="232" t="s">
        <v>150</v>
      </c>
      <c r="E135" s="249" t="s">
        <v>1</v>
      </c>
      <c r="F135" s="250" t="s">
        <v>1004</v>
      </c>
      <c r="G135" s="248"/>
      <c r="H135" s="251">
        <v>76.150000000000006</v>
      </c>
      <c r="I135" s="252"/>
      <c r="J135" s="248"/>
      <c r="K135" s="248"/>
      <c r="L135" s="253"/>
      <c r="M135" s="254"/>
      <c r="N135" s="255"/>
      <c r="O135" s="255"/>
      <c r="P135" s="255"/>
      <c r="Q135" s="255"/>
      <c r="R135" s="255"/>
      <c r="S135" s="255"/>
      <c r="T135" s="25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7" t="s">
        <v>150</v>
      </c>
      <c r="AU135" s="257" t="s">
        <v>91</v>
      </c>
      <c r="AV135" s="14" t="s">
        <v>91</v>
      </c>
      <c r="AW135" s="14" t="s">
        <v>36</v>
      </c>
      <c r="AX135" s="14" t="s">
        <v>81</v>
      </c>
      <c r="AY135" s="257" t="s">
        <v>139</v>
      </c>
    </row>
    <row r="136" s="14" customFormat="1">
      <c r="A136" s="14"/>
      <c r="B136" s="247"/>
      <c r="C136" s="248"/>
      <c r="D136" s="232" t="s">
        <v>150</v>
      </c>
      <c r="E136" s="249" t="s">
        <v>1</v>
      </c>
      <c r="F136" s="250" t="s">
        <v>1005</v>
      </c>
      <c r="G136" s="248"/>
      <c r="H136" s="251">
        <v>3.0459999999999998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7" t="s">
        <v>150</v>
      </c>
      <c r="AU136" s="257" t="s">
        <v>91</v>
      </c>
      <c r="AV136" s="14" t="s">
        <v>91</v>
      </c>
      <c r="AW136" s="14" t="s">
        <v>36</v>
      </c>
      <c r="AX136" s="14" t="s">
        <v>81</v>
      </c>
      <c r="AY136" s="257" t="s">
        <v>139</v>
      </c>
    </row>
    <row r="137" s="13" customFormat="1">
      <c r="A137" s="13"/>
      <c r="B137" s="237"/>
      <c r="C137" s="238"/>
      <c r="D137" s="232" t="s">
        <v>150</v>
      </c>
      <c r="E137" s="239" t="s">
        <v>1</v>
      </c>
      <c r="F137" s="240" t="s">
        <v>1006</v>
      </c>
      <c r="G137" s="238"/>
      <c r="H137" s="239" t="s">
        <v>1</v>
      </c>
      <c r="I137" s="241"/>
      <c r="J137" s="238"/>
      <c r="K137" s="238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150</v>
      </c>
      <c r="AU137" s="246" t="s">
        <v>91</v>
      </c>
      <c r="AV137" s="13" t="s">
        <v>89</v>
      </c>
      <c r="AW137" s="13" t="s">
        <v>36</v>
      </c>
      <c r="AX137" s="13" t="s">
        <v>81</v>
      </c>
      <c r="AY137" s="246" t="s">
        <v>139</v>
      </c>
    </row>
    <row r="138" s="15" customFormat="1">
      <c r="A138" s="15"/>
      <c r="B138" s="258"/>
      <c r="C138" s="259"/>
      <c r="D138" s="232" t="s">
        <v>150</v>
      </c>
      <c r="E138" s="260" t="s">
        <v>1</v>
      </c>
      <c r="F138" s="261" t="s">
        <v>156</v>
      </c>
      <c r="G138" s="259"/>
      <c r="H138" s="262">
        <v>79.195999999999998</v>
      </c>
      <c r="I138" s="263"/>
      <c r="J138" s="259"/>
      <c r="K138" s="259"/>
      <c r="L138" s="264"/>
      <c r="M138" s="265"/>
      <c r="N138" s="266"/>
      <c r="O138" s="266"/>
      <c r="P138" s="266"/>
      <c r="Q138" s="266"/>
      <c r="R138" s="266"/>
      <c r="S138" s="266"/>
      <c r="T138" s="267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8" t="s">
        <v>150</v>
      </c>
      <c r="AU138" s="268" t="s">
        <v>91</v>
      </c>
      <c r="AV138" s="15" t="s">
        <v>157</v>
      </c>
      <c r="AW138" s="15" t="s">
        <v>36</v>
      </c>
      <c r="AX138" s="15" t="s">
        <v>81</v>
      </c>
      <c r="AY138" s="268" t="s">
        <v>139</v>
      </c>
    </row>
    <row r="139" s="13" customFormat="1">
      <c r="A139" s="13"/>
      <c r="B139" s="237"/>
      <c r="C139" s="238"/>
      <c r="D139" s="232" t="s">
        <v>150</v>
      </c>
      <c r="E139" s="239" t="s">
        <v>1</v>
      </c>
      <c r="F139" s="240" t="s">
        <v>755</v>
      </c>
      <c r="G139" s="238"/>
      <c r="H139" s="239" t="s">
        <v>1</v>
      </c>
      <c r="I139" s="241"/>
      <c r="J139" s="238"/>
      <c r="K139" s="238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150</v>
      </c>
      <c r="AU139" s="246" t="s">
        <v>91</v>
      </c>
      <c r="AV139" s="13" t="s">
        <v>89</v>
      </c>
      <c r="AW139" s="13" t="s">
        <v>36</v>
      </c>
      <c r="AX139" s="13" t="s">
        <v>81</v>
      </c>
      <c r="AY139" s="246" t="s">
        <v>139</v>
      </c>
    </row>
    <row r="140" s="14" customFormat="1">
      <c r="A140" s="14"/>
      <c r="B140" s="247"/>
      <c r="C140" s="248"/>
      <c r="D140" s="232" t="s">
        <v>150</v>
      </c>
      <c r="E140" s="249" t="s">
        <v>1</v>
      </c>
      <c r="F140" s="250" t="s">
        <v>1007</v>
      </c>
      <c r="G140" s="248"/>
      <c r="H140" s="251">
        <v>112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7" t="s">
        <v>150</v>
      </c>
      <c r="AU140" s="257" t="s">
        <v>91</v>
      </c>
      <c r="AV140" s="14" t="s">
        <v>91</v>
      </c>
      <c r="AW140" s="14" t="s">
        <v>36</v>
      </c>
      <c r="AX140" s="14" t="s">
        <v>89</v>
      </c>
      <c r="AY140" s="257" t="s">
        <v>139</v>
      </c>
    </row>
    <row r="141" s="2" customFormat="1" ht="24.15" customHeight="1">
      <c r="A141" s="39"/>
      <c r="B141" s="40"/>
      <c r="C141" s="219" t="s">
        <v>91</v>
      </c>
      <c r="D141" s="219" t="s">
        <v>141</v>
      </c>
      <c r="E141" s="220" t="s">
        <v>160</v>
      </c>
      <c r="F141" s="221" t="s">
        <v>161</v>
      </c>
      <c r="G141" s="222" t="s">
        <v>162</v>
      </c>
      <c r="H141" s="223">
        <v>28</v>
      </c>
      <c r="I141" s="224"/>
      <c r="J141" s="225">
        <f>ROUND(I141*H141,2)</f>
        <v>0</v>
      </c>
      <c r="K141" s="221" t="s">
        <v>145</v>
      </c>
      <c r="L141" s="45"/>
      <c r="M141" s="226" t="s">
        <v>1</v>
      </c>
      <c r="N141" s="227" t="s">
        <v>46</v>
      </c>
      <c r="O141" s="92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0" t="s">
        <v>146</v>
      </c>
      <c r="AT141" s="230" t="s">
        <v>141</v>
      </c>
      <c r="AU141" s="230" t="s">
        <v>91</v>
      </c>
      <c r="AY141" s="18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8" t="s">
        <v>89</v>
      </c>
      <c r="BK141" s="231">
        <f>ROUND(I141*H141,2)</f>
        <v>0</v>
      </c>
      <c r="BL141" s="18" t="s">
        <v>146</v>
      </c>
      <c r="BM141" s="230" t="s">
        <v>1008</v>
      </c>
    </row>
    <row r="142" s="13" customFormat="1">
      <c r="A142" s="13"/>
      <c r="B142" s="237"/>
      <c r="C142" s="238"/>
      <c r="D142" s="232" t="s">
        <v>150</v>
      </c>
      <c r="E142" s="239" t="s">
        <v>1</v>
      </c>
      <c r="F142" s="240" t="s">
        <v>750</v>
      </c>
      <c r="G142" s="238"/>
      <c r="H142" s="239" t="s">
        <v>1</v>
      </c>
      <c r="I142" s="241"/>
      <c r="J142" s="238"/>
      <c r="K142" s="238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150</v>
      </c>
      <c r="AU142" s="246" t="s">
        <v>91</v>
      </c>
      <c r="AV142" s="13" t="s">
        <v>89</v>
      </c>
      <c r="AW142" s="13" t="s">
        <v>36</v>
      </c>
      <c r="AX142" s="13" t="s">
        <v>81</v>
      </c>
      <c r="AY142" s="246" t="s">
        <v>139</v>
      </c>
    </row>
    <row r="143" s="13" customFormat="1">
      <c r="A143" s="13"/>
      <c r="B143" s="237"/>
      <c r="C143" s="238"/>
      <c r="D143" s="232" t="s">
        <v>150</v>
      </c>
      <c r="E143" s="239" t="s">
        <v>1</v>
      </c>
      <c r="F143" s="240" t="s">
        <v>1003</v>
      </c>
      <c r="G143" s="238"/>
      <c r="H143" s="239" t="s">
        <v>1</v>
      </c>
      <c r="I143" s="241"/>
      <c r="J143" s="238"/>
      <c r="K143" s="238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150</v>
      </c>
      <c r="AU143" s="246" t="s">
        <v>91</v>
      </c>
      <c r="AV143" s="13" t="s">
        <v>89</v>
      </c>
      <c r="AW143" s="13" t="s">
        <v>36</v>
      </c>
      <c r="AX143" s="13" t="s">
        <v>81</v>
      </c>
      <c r="AY143" s="246" t="s">
        <v>139</v>
      </c>
    </row>
    <row r="144" s="14" customFormat="1">
      <c r="A144" s="14"/>
      <c r="B144" s="247"/>
      <c r="C144" s="248"/>
      <c r="D144" s="232" t="s">
        <v>150</v>
      </c>
      <c r="E144" s="249" t="s">
        <v>1</v>
      </c>
      <c r="F144" s="250" t="s">
        <v>1004</v>
      </c>
      <c r="G144" s="248"/>
      <c r="H144" s="251">
        <v>76.150000000000006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7" t="s">
        <v>150</v>
      </c>
      <c r="AU144" s="257" t="s">
        <v>91</v>
      </c>
      <c r="AV144" s="14" t="s">
        <v>91</v>
      </c>
      <c r="AW144" s="14" t="s">
        <v>36</v>
      </c>
      <c r="AX144" s="14" t="s">
        <v>81</v>
      </c>
      <c r="AY144" s="257" t="s">
        <v>139</v>
      </c>
    </row>
    <row r="145" s="14" customFormat="1">
      <c r="A145" s="14"/>
      <c r="B145" s="247"/>
      <c r="C145" s="248"/>
      <c r="D145" s="232" t="s">
        <v>150</v>
      </c>
      <c r="E145" s="249" t="s">
        <v>1</v>
      </c>
      <c r="F145" s="250" t="s">
        <v>1005</v>
      </c>
      <c r="G145" s="248"/>
      <c r="H145" s="251">
        <v>3.0459999999999998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7" t="s">
        <v>150</v>
      </c>
      <c r="AU145" s="257" t="s">
        <v>91</v>
      </c>
      <c r="AV145" s="14" t="s">
        <v>91</v>
      </c>
      <c r="AW145" s="14" t="s">
        <v>36</v>
      </c>
      <c r="AX145" s="14" t="s">
        <v>81</v>
      </c>
      <c r="AY145" s="257" t="s">
        <v>139</v>
      </c>
    </row>
    <row r="146" s="15" customFormat="1">
      <c r="A146" s="15"/>
      <c r="B146" s="258"/>
      <c r="C146" s="259"/>
      <c r="D146" s="232" t="s">
        <v>150</v>
      </c>
      <c r="E146" s="260" t="s">
        <v>1</v>
      </c>
      <c r="F146" s="261" t="s">
        <v>156</v>
      </c>
      <c r="G146" s="259"/>
      <c r="H146" s="262">
        <v>79.195999999999998</v>
      </c>
      <c r="I146" s="263"/>
      <c r="J146" s="259"/>
      <c r="K146" s="259"/>
      <c r="L146" s="264"/>
      <c r="M146" s="265"/>
      <c r="N146" s="266"/>
      <c r="O146" s="266"/>
      <c r="P146" s="266"/>
      <c r="Q146" s="266"/>
      <c r="R146" s="266"/>
      <c r="S146" s="266"/>
      <c r="T146" s="267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8" t="s">
        <v>150</v>
      </c>
      <c r="AU146" s="268" t="s">
        <v>91</v>
      </c>
      <c r="AV146" s="15" t="s">
        <v>157</v>
      </c>
      <c r="AW146" s="15" t="s">
        <v>36</v>
      </c>
      <c r="AX146" s="15" t="s">
        <v>81</v>
      </c>
      <c r="AY146" s="268" t="s">
        <v>139</v>
      </c>
    </row>
    <row r="147" s="13" customFormat="1">
      <c r="A147" s="13"/>
      <c r="B147" s="237"/>
      <c r="C147" s="238"/>
      <c r="D147" s="232" t="s">
        <v>150</v>
      </c>
      <c r="E147" s="239" t="s">
        <v>1</v>
      </c>
      <c r="F147" s="240" t="s">
        <v>1006</v>
      </c>
      <c r="G147" s="238"/>
      <c r="H147" s="239" t="s">
        <v>1</v>
      </c>
      <c r="I147" s="241"/>
      <c r="J147" s="238"/>
      <c r="K147" s="238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150</v>
      </c>
      <c r="AU147" s="246" t="s">
        <v>91</v>
      </c>
      <c r="AV147" s="13" t="s">
        <v>89</v>
      </c>
      <c r="AW147" s="13" t="s">
        <v>36</v>
      </c>
      <c r="AX147" s="13" t="s">
        <v>81</v>
      </c>
      <c r="AY147" s="246" t="s">
        <v>139</v>
      </c>
    </row>
    <row r="148" s="14" customFormat="1">
      <c r="A148" s="14"/>
      <c r="B148" s="247"/>
      <c r="C148" s="248"/>
      <c r="D148" s="232" t="s">
        <v>150</v>
      </c>
      <c r="E148" s="249" t="s">
        <v>1</v>
      </c>
      <c r="F148" s="250" t="s">
        <v>1009</v>
      </c>
      <c r="G148" s="248"/>
      <c r="H148" s="251">
        <v>28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150</v>
      </c>
      <c r="AU148" s="257" t="s">
        <v>91</v>
      </c>
      <c r="AV148" s="14" t="s">
        <v>91</v>
      </c>
      <c r="AW148" s="14" t="s">
        <v>36</v>
      </c>
      <c r="AX148" s="14" t="s">
        <v>89</v>
      </c>
      <c r="AY148" s="257" t="s">
        <v>139</v>
      </c>
    </row>
    <row r="149" s="2" customFormat="1" ht="24.15" customHeight="1">
      <c r="A149" s="39"/>
      <c r="B149" s="40"/>
      <c r="C149" s="219" t="s">
        <v>157</v>
      </c>
      <c r="D149" s="219" t="s">
        <v>141</v>
      </c>
      <c r="E149" s="220" t="s">
        <v>1010</v>
      </c>
      <c r="F149" s="221" t="s">
        <v>1011</v>
      </c>
      <c r="G149" s="222" t="s">
        <v>167</v>
      </c>
      <c r="H149" s="223">
        <v>5.5</v>
      </c>
      <c r="I149" s="224"/>
      <c r="J149" s="225">
        <f>ROUND(I149*H149,2)</f>
        <v>0</v>
      </c>
      <c r="K149" s="221" t="s">
        <v>145</v>
      </c>
      <c r="L149" s="45"/>
      <c r="M149" s="226" t="s">
        <v>1</v>
      </c>
      <c r="N149" s="227" t="s">
        <v>46</v>
      </c>
      <c r="O149" s="92"/>
      <c r="P149" s="228">
        <f>O149*H149</f>
        <v>0</v>
      </c>
      <c r="Q149" s="228">
        <v>0.0086800000000000002</v>
      </c>
      <c r="R149" s="228">
        <f>Q149*H149</f>
        <v>0.047740000000000005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146</v>
      </c>
      <c r="AT149" s="230" t="s">
        <v>141</v>
      </c>
      <c r="AU149" s="230" t="s">
        <v>91</v>
      </c>
      <c r="AY149" s="18" t="s">
        <v>139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89</v>
      </c>
      <c r="BK149" s="231">
        <f>ROUND(I149*H149,2)</f>
        <v>0</v>
      </c>
      <c r="BL149" s="18" t="s">
        <v>146</v>
      </c>
      <c r="BM149" s="230" t="s">
        <v>1012</v>
      </c>
    </row>
    <row r="150" s="13" customFormat="1">
      <c r="A150" s="13"/>
      <c r="B150" s="237"/>
      <c r="C150" s="238"/>
      <c r="D150" s="232" t="s">
        <v>150</v>
      </c>
      <c r="E150" s="239" t="s">
        <v>1</v>
      </c>
      <c r="F150" s="240" t="s">
        <v>1013</v>
      </c>
      <c r="G150" s="238"/>
      <c r="H150" s="239" t="s">
        <v>1</v>
      </c>
      <c r="I150" s="241"/>
      <c r="J150" s="238"/>
      <c r="K150" s="238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150</v>
      </c>
      <c r="AU150" s="246" t="s">
        <v>91</v>
      </c>
      <c r="AV150" s="13" t="s">
        <v>89</v>
      </c>
      <c r="AW150" s="13" t="s">
        <v>36</v>
      </c>
      <c r="AX150" s="13" t="s">
        <v>81</v>
      </c>
      <c r="AY150" s="246" t="s">
        <v>139</v>
      </c>
    </row>
    <row r="151" s="14" customFormat="1">
      <c r="A151" s="14"/>
      <c r="B151" s="247"/>
      <c r="C151" s="248"/>
      <c r="D151" s="232" t="s">
        <v>150</v>
      </c>
      <c r="E151" s="249" t="s">
        <v>1</v>
      </c>
      <c r="F151" s="250" t="s">
        <v>1014</v>
      </c>
      <c r="G151" s="248"/>
      <c r="H151" s="251">
        <v>5.5</v>
      </c>
      <c r="I151" s="252"/>
      <c r="J151" s="248"/>
      <c r="K151" s="248"/>
      <c r="L151" s="253"/>
      <c r="M151" s="254"/>
      <c r="N151" s="255"/>
      <c r="O151" s="255"/>
      <c r="P151" s="255"/>
      <c r="Q151" s="255"/>
      <c r="R151" s="255"/>
      <c r="S151" s="255"/>
      <c r="T151" s="25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7" t="s">
        <v>150</v>
      </c>
      <c r="AU151" s="257" t="s">
        <v>91</v>
      </c>
      <c r="AV151" s="14" t="s">
        <v>91</v>
      </c>
      <c r="AW151" s="14" t="s">
        <v>36</v>
      </c>
      <c r="AX151" s="14" t="s">
        <v>81</v>
      </c>
      <c r="AY151" s="257" t="s">
        <v>139</v>
      </c>
    </row>
    <row r="152" s="16" customFormat="1">
      <c r="A152" s="16"/>
      <c r="B152" s="269"/>
      <c r="C152" s="270"/>
      <c r="D152" s="232" t="s">
        <v>150</v>
      </c>
      <c r="E152" s="271" t="s">
        <v>1</v>
      </c>
      <c r="F152" s="272" t="s">
        <v>172</v>
      </c>
      <c r="G152" s="270"/>
      <c r="H152" s="273">
        <v>5.5</v>
      </c>
      <c r="I152" s="274"/>
      <c r="J152" s="270"/>
      <c r="K152" s="270"/>
      <c r="L152" s="275"/>
      <c r="M152" s="276"/>
      <c r="N152" s="277"/>
      <c r="O152" s="277"/>
      <c r="P152" s="277"/>
      <c r="Q152" s="277"/>
      <c r="R152" s="277"/>
      <c r="S152" s="277"/>
      <c r="T152" s="278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T152" s="279" t="s">
        <v>150</v>
      </c>
      <c r="AU152" s="279" t="s">
        <v>91</v>
      </c>
      <c r="AV152" s="16" t="s">
        <v>146</v>
      </c>
      <c r="AW152" s="16" t="s">
        <v>36</v>
      </c>
      <c r="AX152" s="16" t="s">
        <v>89</v>
      </c>
      <c r="AY152" s="279" t="s">
        <v>139</v>
      </c>
    </row>
    <row r="153" s="2" customFormat="1" ht="24.15" customHeight="1">
      <c r="A153" s="39"/>
      <c r="B153" s="40"/>
      <c r="C153" s="219" t="s">
        <v>146</v>
      </c>
      <c r="D153" s="219" t="s">
        <v>141</v>
      </c>
      <c r="E153" s="220" t="s">
        <v>178</v>
      </c>
      <c r="F153" s="221" t="s">
        <v>179</v>
      </c>
      <c r="G153" s="222" t="s">
        <v>167</v>
      </c>
      <c r="H153" s="223">
        <v>31.899999999999999</v>
      </c>
      <c r="I153" s="224"/>
      <c r="J153" s="225">
        <f>ROUND(I153*H153,2)</f>
        <v>0</v>
      </c>
      <c r="K153" s="221" t="s">
        <v>145</v>
      </c>
      <c r="L153" s="45"/>
      <c r="M153" s="226" t="s">
        <v>1</v>
      </c>
      <c r="N153" s="227" t="s">
        <v>46</v>
      </c>
      <c r="O153" s="92"/>
      <c r="P153" s="228">
        <f>O153*H153</f>
        <v>0</v>
      </c>
      <c r="Q153" s="228">
        <v>0.036900000000000002</v>
      </c>
      <c r="R153" s="228">
        <f>Q153*H153</f>
        <v>1.1771100000000001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146</v>
      </c>
      <c r="AT153" s="230" t="s">
        <v>141</v>
      </c>
      <c r="AU153" s="230" t="s">
        <v>91</v>
      </c>
      <c r="AY153" s="18" t="s">
        <v>139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89</v>
      </c>
      <c r="BK153" s="231">
        <f>ROUND(I153*H153,2)</f>
        <v>0</v>
      </c>
      <c r="BL153" s="18" t="s">
        <v>146</v>
      </c>
      <c r="BM153" s="230" t="s">
        <v>1015</v>
      </c>
    </row>
    <row r="154" s="13" customFormat="1">
      <c r="A154" s="13"/>
      <c r="B154" s="237"/>
      <c r="C154" s="238"/>
      <c r="D154" s="232" t="s">
        <v>150</v>
      </c>
      <c r="E154" s="239" t="s">
        <v>1</v>
      </c>
      <c r="F154" s="240" t="s">
        <v>1016</v>
      </c>
      <c r="G154" s="238"/>
      <c r="H154" s="239" t="s">
        <v>1</v>
      </c>
      <c r="I154" s="241"/>
      <c r="J154" s="238"/>
      <c r="K154" s="238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150</v>
      </c>
      <c r="AU154" s="246" t="s">
        <v>91</v>
      </c>
      <c r="AV154" s="13" t="s">
        <v>89</v>
      </c>
      <c r="AW154" s="13" t="s">
        <v>36</v>
      </c>
      <c r="AX154" s="13" t="s">
        <v>81</v>
      </c>
      <c r="AY154" s="246" t="s">
        <v>139</v>
      </c>
    </row>
    <row r="155" s="14" customFormat="1">
      <c r="A155" s="14"/>
      <c r="B155" s="247"/>
      <c r="C155" s="248"/>
      <c r="D155" s="232" t="s">
        <v>150</v>
      </c>
      <c r="E155" s="249" t="s">
        <v>1</v>
      </c>
      <c r="F155" s="250" t="s">
        <v>1017</v>
      </c>
      <c r="G155" s="248"/>
      <c r="H155" s="251">
        <v>5.5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7" t="s">
        <v>150</v>
      </c>
      <c r="AU155" s="257" t="s">
        <v>91</v>
      </c>
      <c r="AV155" s="14" t="s">
        <v>91</v>
      </c>
      <c r="AW155" s="14" t="s">
        <v>36</v>
      </c>
      <c r="AX155" s="14" t="s">
        <v>81</v>
      </c>
      <c r="AY155" s="257" t="s">
        <v>139</v>
      </c>
    </row>
    <row r="156" s="14" customFormat="1">
      <c r="A156" s="14"/>
      <c r="B156" s="247"/>
      <c r="C156" s="248"/>
      <c r="D156" s="232" t="s">
        <v>150</v>
      </c>
      <c r="E156" s="249" t="s">
        <v>1</v>
      </c>
      <c r="F156" s="250" t="s">
        <v>1018</v>
      </c>
      <c r="G156" s="248"/>
      <c r="H156" s="251">
        <v>4.4000000000000004</v>
      </c>
      <c r="I156" s="252"/>
      <c r="J156" s="248"/>
      <c r="K156" s="248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150</v>
      </c>
      <c r="AU156" s="257" t="s">
        <v>91</v>
      </c>
      <c r="AV156" s="14" t="s">
        <v>91</v>
      </c>
      <c r="AW156" s="14" t="s">
        <v>36</v>
      </c>
      <c r="AX156" s="14" t="s">
        <v>81</v>
      </c>
      <c r="AY156" s="257" t="s">
        <v>139</v>
      </c>
    </row>
    <row r="157" s="13" customFormat="1">
      <c r="A157" s="13"/>
      <c r="B157" s="237"/>
      <c r="C157" s="238"/>
      <c r="D157" s="232" t="s">
        <v>150</v>
      </c>
      <c r="E157" s="239" t="s">
        <v>1</v>
      </c>
      <c r="F157" s="240" t="s">
        <v>1013</v>
      </c>
      <c r="G157" s="238"/>
      <c r="H157" s="239" t="s">
        <v>1</v>
      </c>
      <c r="I157" s="241"/>
      <c r="J157" s="238"/>
      <c r="K157" s="238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150</v>
      </c>
      <c r="AU157" s="246" t="s">
        <v>91</v>
      </c>
      <c r="AV157" s="13" t="s">
        <v>89</v>
      </c>
      <c r="AW157" s="13" t="s">
        <v>36</v>
      </c>
      <c r="AX157" s="13" t="s">
        <v>81</v>
      </c>
      <c r="AY157" s="246" t="s">
        <v>139</v>
      </c>
    </row>
    <row r="158" s="14" customFormat="1">
      <c r="A158" s="14"/>
      <c r="B158" s="247"/>
      <c r="C158" s="248"/>
      <c r="D158" s="232" t="s">
        <v>150</v>
      </c>
      <c r="E158" s="249" t="s">
        <v>1</v>
      </c>
      <c r="F158" s="250" t="s">
        <v>1019</v>
      </c>
      <c r="G158" s="248"/>
      <c r="H158" s="251">
        <v>11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150</v>
      </c>
      <c r="AU158" s="257" t="s">
        <v>91</v>
      </c>
      <c r="AV158" s="14" t="s">
        <v>91</v>
      </c>
      <c r="AW158" s="14" t="s">
        <v>36</v>
      </c>
      <c r="AX158" s="14" t="s">
        <v>81</v>
      </c>
      <c r="AY158" s="257" t="s">
        <v>139</v>
      </c>
    </row>
    <row r="159" s="14" customFormat="1">
      <c r="A159" s="14"/>
      <c r="B159" s="247"/>
      <c r="C159" s="248"/>
      <c r="D159" s="232" t="s">
        <v>150</v>
      </c>
      <c r="E159" s="249" t="s">
        <v>1</v>
      </c>
      <c r="F159" s="250" t="s">
        <v>1020</v>
      </c>
      <c r="G159" s="248"/>
      <c r="H159" s="251">
        <v>11</v>
      </c>
      <c r="I159" s="252"/>
      <c r="J159" s="248"/>
      <c r="K159" s="248"/>
      <c r="L159" s="253"/>
      <c r="M159" s="254"/>
      <c r="N159" s="255"/>
      <c r="O159" s="255"/>
      <c r="P159" s="255"/>
      <c r="Q159" s="255"/>
      <c r="R159" s="255"/>
      <c r="S159" s="255"/>
      <c r="T159" s="25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7" t="s">
        <v>150</v>
      </c>
      <c r="AU159" s="257" t="s">
        <v>91</v>
      </c>
      <c r="AV159" s="14" t="s">
        <v>91</v>
      </c>
      <c r="AW159" s="14" t="s">
        <v>36</v>
      </c>
      <c r="AX159" s="14" t="s">
        <v>81</v>
      </c>
      <c r="AY159" s="257" t="s">
        <v>139</v>
      </c>
    </row>
    <row r="160" s="16" customFormat="1">
      <c r="A160" s="16"/>
      <c r="B160" s="269"/>
      <c r="C160" s="270"/>
      <c r="D160" s="232" t="s">
        <v>150</v>
      </c>
      <c r="E160" s="271" t="s">
        <v>1</v>
      </c>
      <c r="F160" s="272" t="s">
        <v>172</v>
      </c>
      <c r="G160" s="270"/>
      <c r="H160" s="273">
        <v>31.899999999999999</v>
      </c>
      <c r="I160" s="274"/>
      <c r="J160" s="270"/>
      <c r="K160" s="270"/>
      <c r="L160" s="275"/>
      <c r="M160" s="276"/>
      <c r="N160" s="277"/>
      <c r="O160" s="277"/>
      <c r="P160" s="277"/>
      <c r="Q160" s="277"/>
      <c r="R160" s="277"/>
      <c r="S160" s="277"/>
      <c r="T160" s="278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T160" s="279" t="s">
        <v>150</v>
      </c>
      <c r="AU160" s="279" t="s">
        <v>91</v>
      </c>
      <c r="AV160" s="16" t="s">
        <v>146</v>
      </c>
      <c r="AW160" s="16" t="s">
        <v>36</v>
      </c>
      <c r="AX160" s="16" t="s">
        <v>89</v>
      </c>
      <c r="AY160" s="279" t="s">
        <v>139</v>
      </c>
    </row>
    <row r="161" s="2" customFormat="1" ht="24.15" customHeight="1">
      <c r="A161" s="39"/>
      <c r="B161" s="40"/>
      <c r="C161" s="219" t="s">
        <v>177</v>
      </c>
      <c r="D161" s="219" t="s">
        <v>141</v>
      </c>
      <c r="E161" s="220" t="s">
        <v>184</v>
      </c>
      <c r="F161" s="221" t="s">
        <v>185</v>
      </c>
      <c r="G161" s="222" t="s">
        <v>186</v>
      </c>
      <c r="H161" s="223">
        <v>109.791</v>
      </c>
      <c r="I161" s="224"/>
      <c r="J161" s="225">
        <f>ROUND(I161*H161,2)</f>
        <v>0</v>
      </c>
      <c r="K161" s="221" t="s">
        <v>145</v>
      </c>
      <c r="L161" s="45"/>
      <c r="M161" s="226" t="s">
        <v>1</v>
      </c>
      <c r="N161" s="227" t="s">
        <v>46</v>
      </c>
      <c r="O161" s="92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146</v>
      </c>
      <c r="AT161" s="230" t="s">
        <v>141</v>
      </c>
      <c r="AU161" s="230" t="s">
        <v>91</v>
      </c>
      <c r="AY161" s="18" t="s">
        <v>139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89</v>
      </c>
      <c r="BK161" s="231">
        <f>ROUND(I161*H161,2)</f>
        <v>0</v>
      </c>
      <c r="BL161" s="18" t="s">
        <v>146</v>
      </c>
      <c r="BM161" s="230" t="s">
        <v>1021</v>
      </c>
    </row>
    <row r="162" s="13" customFormat="1">
      <c r="A162" s="13"/>
      <c r="B162" s="237"/>
      <c r="C162" s="238"/>
      <c r="D162" s="232" t="s">
        <v>150</v>
      </c>
      <c r="E162" s="239" t="s">
        <v>1</v>
      </c>
      <c r="F162" s="240" t="s">
        <v>1016</v>
      </c>
      <c r="G162" s="238"/>
      <c r="H162" s="239" t="s">
        <v>1</v>
      </c>
      <c r="I162" s="241"/>
      <c r="J162" s="238"/>
      <c r="K162" s="238"/>
      <c r="L162" s="242"/>
      <c r="M162" s="243"/>
      <c r="N162" s="244"/>
      <c r="O162" s="244"/>
      <c r="P162" s="244"/>
      <c r="Q162" s="244"/>
      <c r="R162" s="244"/>
      <c r="S162" s="244"/>
      <c r="T162" s="24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6" t="s">
        <v>150</v>
      </c>
      <c r="AU162" s="246" t="s">
        <v>91</v>
      </c>
      <c r="AV162" s="13" t="s">
        <v>89</v>
      </c>
      <c r="AW162" s="13" t="s">
        <v>36</v>
      </c>
      <c r="AX162" s="13" t="s">
        <v>81</v>
      </c>
      <c r="AY162" s="246" t="s">
        <v>139</v>
      </c>
    </row>
    <row r="163" s="14" customFormat="1">
      <c r="A163" s="14"/>
      <c r="B163" s="247"/>
      <c r="C163" s="248"/>
      <c r="D163" s="232" t="s">
        <v>150</v>
      </c>
      <c r="E163" s="249" t="s">
        <v>1</v>
      </c>
      <c r="F163" s="250" t="s">
        <v>1022</v>
      </c>
      <c r="G163" s="248"/>
      <c r="H163" s="251">
        <v>21.120000000000001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7" t="s">
        <v>150</v>
      </c>
      <c r="AU163" s="257" t="s">
        <v>91</v>
      </c>
      <c r="AV163" s="14" t="s">
        <v>91</v>
      </c>
      <c r="AW163" s="14" t="s">
        <v>36</v>
      </c>
      <c r="AX163" s="14" t="s">
        <v>81</v>
      </c>
      <c r="AY163" s="257" t="s">
        <v>139</v>
      </c>
    </row>
    <row r="164" s="14" customFormat="1">
      <c r="A164" s="14"/>
      <c r="B164" s="247"/>
      <c r="C164" s="248"/>
      <c r="D164" s="232" t="s">
        <v>150</v>
      </c>
      <c r="E164" s="249" t="s">
        <v>1</v>
      </c>
      <c r="F164" s="250" t="s">
        <v>1023</v>
      </c>
      <c r="G164" s="248"/>
      <c r="H164" s="251">
        <v>16.896000000000001</v>
      </c>
      <c r="I164" s="252"/>
      <c r="J164" s="248"/>
      <c r="K164" s="248"/>
      <c r="L164" s="253"/>
      <c r="M164" s="254"/>
      <c r="N164" s="255"/>
      <c r="O164" s="255"/>
      <c r="P164" s="255"/>
      <c r="Q164" s="255"/>
      <c r="R164" s="255"/>
      <c r="S164" s="255"/>
      <c r="T164" s="25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7" t="s">
        <v>150</v>
      </c>
      <c r="AU164" s="257" t="s">
        <v>91</v>
      </c>
      <c r="AV164" s="14" t="s">
        <v>91</v>
      </c>
      <c r="AW164" s="14" t="s">
        <v>36</v>
      </c>
      <c r="AX164" s="14" t="s">
        <v>81</v>
      </c>
      <c r="AY164" s="257" t="s">
        <v>139</v>
      </c>
    </row>
    <row r="165" s="13" customFormat="1">
      <c r="A165" s="13"/>
      <c r="B165" s="237"/>
      <c r="C165" s="238"/>
      <c r="D165" s="232" t="s">
        <v>150</v>
      </c>
      <c r="E165" s="239" t="s">
        <v>1</v>
      </c>
      <c r="F165" s="240" t="s">
        <v>1013</v>
      </c>
      <c r="G165" s="238"/>
      <c r="H165" s="239" t="s">
        <v>1</v>
      </c>
      <c r="I165" s="241"/>
      <c r="J165" s="238"/>
      <c r="K165" s="238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150</v>
      </c>
      <c r="AU165" s="246" t="s">
        <v>91</v>
      </c>
      <c r="AV165" s="13" t="s">
        <v>89</v>
      </c>
      <c r="AW165" s="13" t="s">
        <v>36</v>
      </c>
      <c r="AX165" s="13" t="s">
        <v>81</v>
      </c>
      <c r="AY165" s="246" t="s">
        <v>139</v>
      </c>
    </row>
    <row r="166" s="14" customFormat="1">
      <c r="A166" s="14"/>
      <c r="B166" s="247"/>
      <c r="C166" s="248"/>
      <c r="D166" s="232" t="s">
        <v>150</v>
      </c>
      <c r="E166" s="249" t="s">
        <v>1</v>
      </c>
      <c r="F166" s="250" t="s">
        <v>1024</v>
      </c>
      <c r="G166" s="248"/>
      <c r="H166" s="251">
        <v>14.355</v>
      </c>
      <c r="I166" s="252"/>
      <c r="J166" s="248"/>
      <c r="K166" s="248"/>
      <c r="L166" s="253"/>
      <c r="M166" s="254"/>
      <c r="N166" s="255"/>
      <c r="O166" s="255"/>
      <c r="P166" s="255"/>
      <c r="Q166" s="255"/>
      <c r="R166" s="255"/>
      <c r="S166" s="255"/>
      <c r="T166" s="25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7" t="s">
        <v>150</v>
      </c>
      <c r="AU166" s="257" t="s">
        <v>91</v>
      </c>
      <c r="AV166" s="14" t="s">
        <v>91</v>
      </c>
      <c r="AW166" s="14" t="s">
        <v>36</v>
      </c>
      <c r="AX166" s="14" t="s">
        <v>81</v>
      </c>
      <c r="AY166" s="257" t="s">
        <v>139</v>
      </c>
    </row>
    <row r="167" s="14" customFormat="1">
      <c r="A167" s="14"/>
      <c r="B167" s="247"/>
      <c r="C167" s="248"/>
      <c r="D167" s="232" t="s">
        <v>150</v>
      </c>
      <c r="E167" s="249" t="s">
        <v>1</v>
      </c>
      <c r="F167" s="250" t="s">
        <v>1025</v>
      </c>
      <c r="G167" s="248"/>
      <c r="H167" s="251">
        <v>28.710000000000001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150</v>
      </c>
      <c r="AU167" s="257" t="s">
        <v>91</v>
      </c>
      <c r="AV167" s="14" t="s">
        <v>91</v>
      </c>
      <c r="AW167" s="14" t="s">
        <v>36</v>
      </c>
      <c r="AX167" s="14" t="s">
        <v>81</v>
      </c>
      <c r="AY167" s="257" t="s">
        <v>139</v>
      </c>
    </row>
    <row r="168" s="14" customFormat="1">
      <c r="A168" s="14"/>
      <c r="B168" s="247"/>
      <c r="C168" s="248"/>
      <c r="D168" s="232" t="s">
        <v>150</v>
      </c>
      <c r="E168" s="249" t="s">
        <v>1</v>
      </c>
      <c r="F168" s="250" t="s">
        <v>1026</v>
      </c>
      <c r="G168" s="248"/>
      <c r="H168" s="251">
        <v>28.710000000000001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150</v>
      </c>
      <c r="AU168" s="257" t="s">
        <v>91</v>
      </c>
      <c r="AV168" s="14" t="s">
        <v>91</v>
      </c>
      <c r="AW168" s="14" t="s">
        <v>36</v>
      </c>
      <c r="AX168" s="14" t="s">
        <v>81</v>
      </c>
      <c r="AY168" s="257" t="s">
        <v>139</v>
      </c>
    </row>
    <row r="169" s="16" customFormat="1">
      <c r="A169" s="16"/>
      <c r="B169" s="269"/>
      <c r="C169" s="270"/>
      <c r="D169" s="232" t="s">
        <v>150</v>
      </c>
      <c r="E169" s="271" t="s">
        <v>1</v>
      </c>
      <c r="F169" s="272" t="s">
        <v>172</v>
      </c>
      <c r="G169" s="270"/>
      <c r="H169" s="273">
        <v>109.791</v>
      </c>
      <c r="I169" s="274"/>
      <c r="J169" s="270"/>
      <c r="K169" s="270"/>
      <c r="L169" s="275"/>
      <c r="M169" s="276"/>
      <c r="N169" s="277"/>
      <c r="O169" s="277"/>
      <c r="P169" s="277"/>
      <c r="Q169" s="277"/>
      <c r="R169" s="277"/>
      <c r="S169" s="277"/>
      <c r="T169" s="278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T169" s="279" t="s">
        <v>150</v>
      </c>
      <c r="AU169" s="279" t="s">
        <v>91</v>
      </c>
      <c r="AV169" s="16" t="s">
        <v>146</v>
      </c>
      <c r="AW169" s="16" t="s">
        <v>36</v>
      </c>
      <c r="AX169" s="16" t="s">
        <v>89</v>
      </c>
      <c r="AY169" s="279" t="s">
        <v>139</v>
      </c>
    </row>
    <row r="170" s="2" customFormat="1" ht="24.15" customHeight="1">
      <c r="A170" s="39"/>
      <c r="B170" s="40"/>
      <c r="C170" s="219" t="s">
        <v>183</v>
      </c>
      <c r="D170" s="219" t="s">
        <v>141</v>
      </c>
      <c r="E170" s="220" t="s">
        <v>194</v>
      </c>
      <c r="F170" s="221" t="s">
        <v>195</v>
      </c>
      <c r="G170" s="222" t="s">
        <v>196</v>
      </c>
      <c r="H170" s="223">
        <v>1.1000000000000001</v>
      </c>
      <c r="I170" s="224"/>
      <c r="J170" s="225">
        <f>ROUND(I170*H170,2)</f>
        <v>0</v>
      </c>
      <c r="K170" s="221" t="s">
        <v>145</v>
      </c>
      <c r="L170" s="45"/>
      <c r="M170" s="226" t="s">
        <v>1</v>
      </c>
      <c r="N170" s="227" t="s">
        <v>46</v>
      </c>
      <c r="O170" s="92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0" t="s">
        <v>146</v>
      </c>
      <c r="AT170" s="230" t="s">
        <v>141</v>
      </c>
      <c r="AU170" s="230" t="s">
        <v>91</v>
      </c>
      <c r="AY170" s="18" t="s">
        <v>139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8" t="s">
        <v>89</v>
      </c>
      <c r="BK170" s="231">
        <f>ROUND(I170*H170,2)</f>
        <v>0</v>
      </c>
      <c r="BL170" s="18" t="s">
        <v>146</v>
      </c>
      <c r="BM170" s="230" t="s">
        <v>1027</v>
      </c>
    </row>
    <row r="171" s="13" customFormat="1">
      <c r="A171" s="13"/>
      <c r="B171" s="237"/>
      <c r="C171" s="238"/>
      <c r="D171" s="232" t="s">
        <v>150</v>
      </c>
      <c r="E171" s="239" t="s">
        <v>1</v>
      </c>
      <c r="F171" s="240" t="s">
        <v>198</v>
      </c>
      <c r="G171" s="238"/>
      <c r="H171" s="239" t="s">
        <v>1</v>
      </c>
      <c r="I171" s="241"/>
      <c r="J171" s="238"/>
      <c r="K171" s="238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150</v>
      </c>
      <c r="AU171" s="246" t="s">
        <v>91</v>
      </c>
      <c r="AV171" s="13" t="s">
        <v>89</v>
      </c>
      <c r="AW171" s="13" t="s">
        <v>36</v>
      </c>
      <c r="AX171" s="13" t="s">
        <v>81</v>
      </c>
      <c r="AY171" s="246" t="s">
        <v>139</v>
      </c>
    </row>
    <row r="172" s="13" customFormat="1">
      <c r="A172" s="13"/>
      <c r="B172" s="237"/>
      <c r="C172" s="238"/>
      <c r="D172" s="232" t="s">
        <v>150</v>
      </c>
      <c r="E172" s="239" t="s">
        <v>1</v>
      </c>
      <c r="F172" s="240" t="s">
        <v>169</v>
      </c>
      <c r="G172" s="238"/>
      <c r="H172" s="239" t="s">
        <v>1</v>
      </c>
      <c r="I172" s="241"/>
      <c r="J172" s="238"/>
      <c r="K172" s="238"/>
      <c r="L172" s="242"/>
      <c r="M172" s="243"/>
      <c r="N172" s="244"/>
      <c r="O172" s="244"/>
      <c r="P172" s="244"/>
      <c r="Q172" s="244"/>
      <c r="R172" s="244"/>
      <c r="S172" s="244"/>
      <c r="T172" s="24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150</v>
      </c>
      <c r="AU172" s="246" t="s">
        <v>91</v>
      </c>
      <c r="AV172" s="13" t="s">
        <v>89</v>
      </c>
      <c r="AW172" s="13" t="s">
        <v>36</v>
      </c>
      <c r="AX172" s="13" t="s">
        <v>81</v>
      </c>
      <c r="AY172" s="246" t="s">
        <v>139</v>
      </c>
    </row>
    <row r="173" s="14" customFormat="1">
      <c r="A173" s="14"/>
      <c r="B173" s="247"/>
      <c r="C173" s="248"/>
      <c r="D173" s="232" t="s">
        <v>150</v>
      </c>
      <c r="E173" s="249" t="s">
        <v>1</v>
      </c>
      <c r="F173" s="250" t="s">
        <v>1028</v>
      </c>
      <c r="G173" s="248"/>
      <c r="H173" s="251">
        <v>1.1000000000000001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7" t="s">
        <v>150</v>
      </c>
      <c r="AU173" s="257" t="s">
        <v>91</v>
      </c>
      <c r="AV173" s="14" t="s">
        <v>91</v>
      </c>
      <c r="AW173" s="14" t="s">
        <v>36</v>
      </c>
      <c r="AX173" s="14" t="s">
        <v>81</v>
      </c>
      <c r="AY173" s="257" t="s">
        <v>139</v>
      </c>
    </row>
    <row r="174" s="16" customFormat="1">
      <c r="A174" s="16"/>
      <c r="B174" s="269"/>
      <c r="C174" s="270"/>
      <c r="D174" s="232" t="s">
        <v>150</v>
      </c>
      <c r="E174" s="271" t="s">
        <v>1</v>
      </c>
      <c r="F174" s="272" t="s">
        <v>172</v>
      </c>
      <c r="G174" s="270"/>
      <c r="H174" s="273">
        <v>1.1000000000000001</v>
      </c>
      <c r="I174" s="274"/>
      <c r="J174" s="270"/>
      <c r="K174" s="270"/>
      <c r="L174" s="275"/>
      <c r="M174" s="276"/>
      <c r="N174" s="277"/>
      <c r="O174" s="277"/>
      <c r="P174" s="277"/>
      <c r="Q174" s="277"/>
      <c r="R174" s="277"/>
      <c r="S174" s="277"/>
      <c r="T174" s="278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T174" s="279" t="s">
        <v>150</v>
      </c>
      <c r="AU174" s="279" t="s">
        <v>91</v>
      </c>
      <c r="AV174" s="16" t="s">
        <v>146</v>
      </c>
      <c r="AW174" s="16" t="s">
        <v>36</v>
      </c>
      <c r="AX174" s="16" t="s">
        <v>89</v>
      </c>
      <c r="AY174" s="279" t="s">
        <v>139</v>
      </c>
    </row>
    <row r="175" s="2" customFormat="1" ht="33" customHeight="1">
      <c r="A175" s="39"/>
      <c r="B175" s="40"/>
      <c r="C175" s="219" t="s">
        <v>193</v>
      </c>
      <c r="D175" s="219" t="s">
        <v>141</v>
      </c>
      <c r="E175" s="220" t="s">
        <v>204</v>
      </c>
      <c r="F175" s="221" t="s">
        <v>205</v>
      </c>
      <c r="G175" s="222" t="s">
        <v>186</v>
      </c>
      <c r="H175" s="223">
        <v>61.932000000000002</v>
      </c>
      <c r="I175" s="224"/>
      <c r="J175" s="225">
        <f>ROUND(I175*H175,2)</f>
        <v>0</v>
      </c>
      <c r="K175" s="221" t="s">
        <v>145</v>
      </c>
      <c r="L175" s="45"/>
      <c r="M175" s="226" t="s">
        <v>1</v>
      </c>
      <c r="N175" s="227" t="s">
        <v>46</v>
      </c>
      <c r="O175" s="92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146</v>
      </c>
      <c r="AT175" s="230" t="s">
        <v>141</v>
      </c>
      <c r="AU175" s="230" t="s">
        <v>91</v>
      </c>
      <c r="AY175" s="18" t="s">
        <v>139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89</v>
      </c>
      <c r="BK175" s="231">
        <f>ROUND(I175*H175,2)</f>
        <v>0</v>
      </c>
      <c r="BL175" s="18" t="s">
        <v>146</v>
      </c>
      <c r="BM175" s="230" t="s">
        <v>1029</v>
      </c>
    </row>
    <row r="176" s="13" customFormat="1">
      <c r="A176" s="13"/>
      <c r="B176" s="237"/>
      <c r="C176" s="238"/>
      <c r="D176" s="232" t="s">
        <v>150</v>
      </c>
      <c r="E176" s="239" t="s">
        <v>1</v>
      </c>
      <c r="F176" s="240" t="s">
        <v>207</v>
      </c>
      <c r="G176" s="238"/>
      <c r="H176" s="239" t="s">
        <v>1</v>
      </c>
      <c r="I176" s="241"/>
      <c r="J176" s="238"/>
      <c r="K176" s="238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150</v>
      </c>
      <c r="AU176" s="246" t="s">
        <v>91</v>
      </c>
      <c r="AV176" s="13" t="s">
        <v>89</v>
      </c>
      <c r="AW176" s="13" t="s">
        <v>36</v>
      </c>
      <c r="AX176" s="13" t="s">
        <v>81</v>
      </c>
      <c r="AY176" s="246" t="s">
        <v>139</v>
      </c>
    </row>
    <row r="177" s="13" customFormat="1">
      <c r="A177" s="13"/>
      <c r="B177" s="237"/>
      <c r="C177" s="238"/>
      <c r="D177" s="232" t="s">
        <v>150</v>
      </c>
      <c r="E177" s="239" t="s">
        <v>1</v>
      </c>
      <c r="F177" s="240" t="s">
        <v>208</v>
      </c>
      <c r="G177" s="238"/>
      <c r="H177" s="239" t="s">
        <v>1</v>
      </c>
      <c r="I177" s="241"/>
      <c r="J177" s="238"/>
      <c r="K177" s="238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150</v>
      </c>
      <c r="AU177" s="246" t="s">
        <v>91</v>
      </c>
      <c r="AV177" s="13" t="s">
        <v>89</v>
      </c>
      <c r="AW177" s="13" t="s">
        <v>36</v>
      </c>
      <c r="AX177" s="13" t="s">
        <v>81</v>
      </c>
      <c r="AY177" s="246" t="s">
        <v>139</v>
      </c>
    </row>
    <row r="178" s="14" customFormat="1">
      <c r="A178" s="14"/>
      <c r="B178" s="247"/>
      <c r="C178" s="248"/>
      <c r="D178" s="232" t="s">
        <v>150</v>
      </c>
      <c r="E178" s="249" t="s">
        <v>1</v>
      </c>
      <c r="F178" s="250" t="s">
        <v>1030</v>
      </c>
      <c r="G178" s="248"/>
      <c r="H178" s="251">
        <v>61.932000000000002</v>
      </c>
      <c r="I178" s="252"/>
      <c r="J178" s="248"/>
      <c r="K178" s="248"/>
      <c r="L178" s="253"/>
      <c r="M178" s="254"/>
      <c r="N178" s="255"/>
      <c r="O178" s="255"/>
      <c r="P178" s="255"/>
      <c r="Q178" s="255"/>
      <c r="R178" s="255"/>
      <c r="S178" s="255"/>
      <c r="T178" s="25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7" t="s">
        <v>150</v>
      </c>
      <c r="AU178" s="257" t="s">
        <v>91</v>
      </c>
      <c r="AV178" s="14" t="s">
        <v>91</v>
      </c>
      <c r="AW178" s="14" t="s">
        <v>36</v>
      </c>
      <c r="AX178" s="14" t="s">
        <v>81</v>
      </c>
      <c r="AY178" s="257" t="s">
        <v>139</v>
      </c>
    </row>
    <row r="179" s="15" customFormat="1">
      <c r="A179" s="15"/>
      <c r="B179" s="258"/>
      <c r="C179" s="259"/>
      <c r="D179" s="232" t="s">
        <v>150</v>
      </c>
      <c r="E179" s="260" t="s">
        <v>1</v>
      </c>
      <c r="F179" s="261" t="s">
        <v>156</v>
      </c>
      <c r="G179" s="259"/>
      <c r="H179" s="262">
        <v>61.932000000000002</v>
      </c>
      <c r="I179" s="263"/>
      <c r="J179" s="259"/>
      <c r="K179" s="259"/>
      <c r="L179" s="264"/>
      <c r="M179" s="265"/>
      <c r="N179" s="266"/>
      <c r="O179" s="266"/>
      <c r="P179" s="266"/>
      <c r="Q179" s="266"/>
      <c r="R179" s="266"/>
      <c r="S179" s="266"/>
      <c r="T179" s="267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8" t="s">
        <v>150</v>
      </c>
      <c r="AU179" s="268" t="s">
        <v>91</v>
      </c>
      <c r="AV179" s="15" t="s">
        <v>157</v>
      </c>
      <c r="AW179" s="15" t="s">
        <v>36</v>
      </c>
      <c r="AX179" s="15" t="s">
        <v>89</v>
      </c>
      <c r="AY179" s="268" t="s">
        <v>139</v>
      </c>
    </row>
    <row r="180" s="2" customFormat="1" ht="33" customHeight="1">
      <c r="A180" s="39"/>
      <c r="B180" s="40"/>
      <c r="C180" s="219" t="s">
        <v>203</v>
      </c>
      <c r="D180" s="219" t="s">
        <v>141</v>
      </c>
      <c r="E180" s="220" t="s">
        <v>211</v>
      </c>
      <c r="F180" s="221" t="s">
        <v>212</v>
      </c>
      <c r="G180" s="222" t="s">
        <v>186</v>
      </c>
      <c r="H180" s="223">
        <v>49.545999999999999</v>
      </c>
      <c r="I180" s="224"/>
      <c r="J180" s="225">
        <f>ROUND(I180*H180,2)</f>
        <v>0</v>
      </c>
      <c r="K180" s="221" t="s">
        <v>145</v>
      </c>
      <c r="L180" s="45"/>
      <c r="M180" s="226" t="s">
        <v>1</v>
      </c>
      <c r="N180" s="227" t="s">
        <v>46</v>
      </c>
      <c r="O180" s="92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146</v>
      </c>
      <c r="AT180" s="230" t="s">
        <v>141</v>
      </c>
      <c r="AU180" s="230" t="s">
        <v>91</v>
      </c>
      <c r="AY180" s="18" t="s">
        <v>139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89</v>
      </c>
      <c r="BK180" s="231">
        <f>ROUND(I180*H180,2)</f>
        <v>0</v>
      </c>
      <c r="BL180" s="18" t="s">
        <v>146</v>
      </c>
      <c r="BM180" s="230" t="s">
        <v>1031</v>
      </c>
    </row>
    <row r="181" s="13" customFormat="1">
      <c r="A181" s="13"/>
      <c r="B181" s="237"/>
      <c r="C181" s="238"/>
      <c r="D181" s="232" t="s">
        <v>150</v>
      </c>
      <c r="E181" s="239" t="s">
        <v>1</v>
      </c>
      <c r="F181" s="240" t="s">
        <v>1032</v>
      </c>
      <c r="G181" s="238"/>
      <c r="H181" s="239" t="s">
        <v>1</v>
      </c>
      <c r="I181" s="241"/>
      <c r="J181" s="238"/>
      <c r="K181" s="238"/>
      <c r="L181" s="242"/>
      <c r="M181" s="243"/>
      <c r="N181" s="244"/>
      <c r="O181" s="244"/>
      <c r="P181" s="244"/>
      <c r="Q181" s="244"/>
      <c r="R181" s="244"/>
      <c r="S181" s="244"/>
      <c r="T181" s="24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6" t="s">
        <v>150</v>
      </c>
      <c r="AU181" s="246" t="s">
        <v>91</v>
      </c>
      <c r="AV181" s="13" t="s">
        <v>89</v>
      </c>
      <c r="AW181" s="13" t="s">
        <v>36</v>
      </c>
      <c r="AX181" s="13" t="s">
        <v>81</v>
      </c>
      <c r="AY181" s="246" t="s">
        <v>139</v>
      </c>
    </row>
    <row r="182" s="14" customFormat="1">
      <c r="A182" s="14"/>
      <c r="B182" s="247"/>
      <c r="C182" s="248"/>
      <c r="D182" s="232" t="s">
        <v>150</v>
      </c>
      <c r="E182" s="249" t="s">
        <v>1</v>
      </c>
      <c r="F182" s="250" t="s">
        <v>1033</v>
      </c>
      <c r="G182" s="248"/>
      <c r="H182" s="251">
        <v>94.742999999999995</v>
      </c>
      <c r="I182" s="252"/>
      <c r="J182" s="248"/>
      <c r="K182" s="248"/>
      <c r="L182" s="253"/>
      <c r="M182" s="254"/>
      <c r="N182" s="255"/>
      <c r="O182" s="255"/>
      <c r="P182" s="255"/>
      <c r="Q182" s="255"/>
      <c r="R182" s="255"/>
      <c r="S182" s="255"/>
      <c r="T182" s="25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7" t="s">
        <v>150</v>
      </c>
      <c r="AU182" s="257" t="s">
        <v>91</v>
      </c>
      <c r="AV182" s="14" t="s">
        <v>91</v>
      </c>
      <c r="AW182" s="14" t="s">
        <v>36</v>
      </c>
      <c r="AX182" s="14" t="s">
        <v>81</v>
      </c>
      <c r="AY182" s="257" t="s">
        <v>139</v>
      </c>
    </row>
    <row r="183" s="14" customFormat="1">
      <c r="A183" s="14"/>
      <c r="B183" s="247"/>
      <c r="C183" s="248"/>
      <c r="D183" s="232" t="s">
        <v>150</v>
      </c>
      <c r="E183" s="249" t="s">
        <v>1</v>
      </c>
      <c r="F183" s="250" t="s">
        <v>1034</v>
      </c>
      <c r="G183" s="248"/>
      <c r="H183" s="251">
        <v>23.542000000000002</v>
      </c>
      <c r="I183" s="252"/>
      <c r="J183" s="248"/>
      <c r="K183" s="248"/>
      <c r="L183" s="253"/>
      <c r="M183" s="254"/>
      <c r="N183" s="255"/>
      <c r="O183" s="255"/>
      <c r="P183" s="255"/>
      <c r="Q183" s="255"/>
      <c r="R183" s="255"/>
      <c r="S183" s="255"/>
      <c r="T183" s="25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7" t="s">
        <v>150</v>
      </c>
      <c r="AU183" s="257" t="s">
        <v>91</v>
      </c>
      <c r="AV183" s="14" t="s">
        <v>91</v>
      </c>
      <c r="AW183" s="14" t="s">
        <v>36</v>
      </c>
      <c r="AX183" s="14" t="s">
        <v>81</v>
      </c>
      <c r="AY183" s="257" t="s">
        <v>139</v>
      </c>
    </row>
    <row r="184" s="13" customFormat="1">
      <c r="A184" s="13"/>
      <c r="B184" s="237"/>
      <c r="C184" s="238"/>
      <c r="D184" s="232" t="s">
        <v>150</v>
      </c>
      <c r="E184" s="239" t="s">
        <v>1</v>
      </c>
      <c r="F184" s="240" t="s">
        <v>1035</v>
      </c>
      <c r="G184" s="238"/>
      <c r="H184" s="239" t="s">
        <v>1</v>
      </c>
      <c r="I184" s="241"/>
      <c r="J184" s="238"/>
      <c r="K184" s="238"/>
      <c r="L184" s="242"/>
      <c r="M184" s="243"/>
      <c r="N184" s="244"/>
      <c r="O184" s="244"/>
      <c r="P184" s="244"/>
      <c r="Q184" s="244"/>
      <c r="R184" s="244"/>
      <c r="S184" s="244"/>
      <c r="T184" s="24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6" t="s">
        <v>150</v>
      </c>
      <c r="AU184" s="246" t="s">
        <v>91</v>
      </c>
      <c r="AV184" s="13" t="s">
        <v>89</v>
      </c>
      <c r="AW184" s="13" t="s">
        <v>36</v>
      </c>
      <c r="AX184" s="13" t="s">
        <v>81</v>
      </c>
      <c r="AY184" s="246" t="s">
        <v>139</v>
      </c>
    </row>
    <row r="185" s="14" customFormat="1">
      <c r="A185" s="14"/>
      <c r="B185" s="247"/>
      <c r="C185" s="248"/>
      <c r="D185" s="232" t="s">
        <v>150</v>
      </c>
      <c r="E185" s="249" t="s">
        <v>1</v>
      </c>
      <c r="F185" s="250" t="s">
        <v>1036</v>
      </c>
      <c r="G185" s="248"/>
      <c r="H185" s="251">
        <v>19.149000000000001</v>
      </c>
      <c r="I185" s="252"/>
      <c r="J185" s="248"/>
      <c r="K185" s="248"/>
      <c r="L185" s="253"/>
      <c r="M185" s="254"/>
      <c r="N185" s="255"/>
      <c r="O185" s="255"/>
      <c r="P185" s="255"/>
      <c r="Q185" s="255"/>
      <c r="R185" s="255"/>
      <c r="S185" s="255"/>
      <c r="T185" s="25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7" t="s">
        <v>150</v>
      </c>
      <c r="AU185" s="257" t="s">
        <v>91</v>
      </c>
      <c r="AV185" s="14" t="s">
        <v>91</v>
      </c>
      <c r="AW185" s="14" t="s">
        <v>36</v>
      </c>
      <c r="AX185" s="14" t="s">
        <v>81</v>
      </c>
      <c r="AY185" s="257" t="s">
        <v>139</v>
      </c>
    </row>
    <row r="186" s="14" customFormat="1">
      <c r="A186" s="14"/>
      <c r="B186" s="247"/>
      <c r="C186" s="248"/>
      <c r="D186" s="232" t="s">
        <v>150</v>
      </c>
      <c r="E186" s="249" t="s">
        <v>1</v>
      </c>
      <c r="F186" s="250" t="s">
        <v>1037</v>
      </c>
      <c r="G186" s="248"/>
      <c r="H186" s="251">
        <v>18.445</v>
      </c>
      <c r="I186" s="252"/>
      <c r="J186" s="248"/>
      <c r="K186" s="248"/>
      <c r="L186" s="253"/>
      <c r="M186" s="254"/>
      <c r="N186" s="255"/>
      <c r="O186" s="255"/>
      <c r="P186" s="255"/>
      <c r="Q186" s="255"/>
      <c r="R186" s="255"/>
      <c r="S186" s="255"/>
      <c r="T186" s="25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7" t="s">
        <v>150</v>
      </c>
      <c r="AU186" s="257" t="s">
        <v>91</v>
      </c>
      <c r="AV186" s="14" t="s">
        <v>91</v>
      </c>
      <c r="AW186" s="14" t="s">
        <v>36</v>
      </c>
      <c r="AX186" s="14" t="s">
        <v>81</v>
      </c>
      <c r="AY186" s="257" t="s">
        <v>139</v>
      </c>
    </row>
    <row r="187" s="14" customFormat="1">
      <c r="A187" s="14"/>
      <c r="B187" s="247"/>
      <c r="C187" s="248"/>
      <c r="D187" s="232" t="s">
        <v>150</v>
      </c>
      <c r="E187" s="249" t="s">
        <v>1</v>
      </c>
      <c r="F187" s="250" t="s">
        <v>1038</v>
      </c>
      <c r="G187" s="248"/>
      <c r="H187" s="251">
        <v>2.8159999999999998</v>
      </c>
      <c r="I187" s="252"/>
      <c r="J187" s="248"/>
      <c r="K187" s="248"/>
      <c r="L187" s="253"/>
      <c r="M187" s="254"/>
      <c r="N187" s="255"/>
      <c r="O187" s="255"/>
      <c r="P187" s="255"/>
      <c r="Q187" s="255"/>
      <c r="R187" s="255"/>
      <c r="S187" s="255"/>
      <c r="T187" s="25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7" t="s">
        <v>150</v>
      </c>
      <c r="AU187" s="257" t="s">
        <v>91</v>
      </c>
      <c r="AV187" s="14" t="s">
        <v>91</v>
      </c>
      <c r="AW187" s="14" t="s">
        <v>36</v>
      </c>
      <c r="AX187" s="14" t="s">
        <v>81</v>
      </c>
      <c r="AY187" s="257" t="s">
        <v>139</v>
      </c>
    </row>
    <row r="188" s="13" customFormat="1">
      <c r="A188" s="13"/>
      <c r="B188" s="237"/>
      <c r="C188" s="238"/>
      <c r="D188" s="232" t="s">
        <v>150</v>
      </c>
      <c r="E188" s="239" t="s">
        <v>1</v>
      </c>
      <c r="F188" s="240" t="s">
        <v>226</v>
      </c>
      <c r="G188" s="238"/>
      <c r="H188" s="239" t="s">
        <v>1</v>
      </c>
      <c r="I188" s="241"/>
      <c r="J188" s="238"/>
      <c r="K188" s="238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150</v>
      </c>
      <c r="AU188" s="246" t="s">
        <v>91</v>
      </c>
      <c r="AV188" s="13" t="s">
        <v>89</v>
      </c>
      <c r="AW188" s="13" t="s">
        <v>36</v>
      </c>
      <c r="AX188" s="13" t="s">
        <v>81</v>
      </c>
      <c r="AY188" s="246" t="s">
        <v>139</v>
      </c>
    </row>
    <row r="189" s="14" customFormat="1">
      <c r="A189" s="14"/>
      <c r="B189" s="247"/>
      <c r="C189" s="248"/>
      <c r="D189" s="232" t="s">
        <v>150</v>
      </c>
      <c r="E189" s="249" t="s">
        <v>1</v>
      </c>
      <c r="F189" s="250" t="s">
        <v>1039</v>
      </c>
      <c r="G189" s="248"/>
      <c r="H189" s="251">
        <v>-0.29699999999999999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150</v>
      </c>
      <c r="AU189" s="257" t="s">
        <v>91</v>
      </c>
      <c r="AV189" s="14" t="s">
        <v>91</v>
      </c>
      <c r="AW189" s="14" t="s">
        <v>36</v>
      </c>
      <c r="AX189" s="14" t="s">
        <v>81</v>
      </c>
      <c r="AY189" s="257" t="s">
        <v>139</v>
      </c>
    </row>
    <row r="190" s="14" customFormat="1">
      <c r="A190" s="14"/>
      <c r="B190" s="247"/>
      <c r="C190" s="248"/>
      <c r="D190" s="232" t="s">
        <v>150</v>
      </c>
      <c r="E190" s="249" t="s">
        <v>1</v>
      </c>
      <c r="F190" s="250" t="s">
        <v>1040</v>
      </c>
      <c r="G190" s="248"/>
      <c r="H190" s="251">
        <v>-0.040000000000000001</v>
      </c>
      <c r="I190" s="252"/>
      <c r="J190" s="248"/>
      <c r="K190" s="248"/>
      <c r="L190" s="253"/>
      <c r="M190" s="254"/>
      <c r="N190" s="255"/>
      <c r="O190" s="255"/>
      <c r="P190" s="255"/>
      <c r="Q190" s="255"/>
      <c r="R190" s="255"/>
      <c r="S190" s="255"/>
      <c r="T190" s="25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7" t="s">
        <v>150</v>
      </c>
      <c r="AU190" s="257" t="s">
        <v>91</v>
      </c>
      <c r="AV190" s="14" t="s">
        <v>91</v>
      </c>
      <c r="AW190" s="14" t="s">
        <v>36</v>
      </c>
      <c r="AX190" s="14" t="s">
        <v>81</v>
      </c>
      <c r="AY190" s="257" t="s">
        <v>139</v>
      </c>
    </row>
    <row r="191" s="14" customFormat="1">
      <c r="A191" s="14"/>
      <c r="B191" s="247"/>
      <c r="C191" s="248"/>
      <c r="D191" s="232" t="s">
        <v>150</v>
      </c>
      <c r="E191" s="249" t="s">
        <v>1</v>
      </c>
      <c r="F191" s="250" t="s">
        <v>1041</v>
      </c>
      <c r="G191" s="248"/>
      <c r="H191" s="251">
        <v>-0.014999999999999999</v>
      </c>
      <c r="I191" s="252"/>
      <c r="J191" s="248"/>
      <c r="K191" s="248"/>
      <c r="L191" s="253"/>
      <c r="M191" s="254"/>
      <c r="N191" s="255"/>
      <c r="O191" s="255"/>
      <c r="P191" s="255"/>
      <c r="Q191" s="255"/>
      <c r="R191" s="255"/>
      <c r="S191" s="255"/>
      <c r="T191" s="25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7" t="s">
        <v>150</v>
      </c>
      <c r="AU191" s="257" t="s">
        <v>91</v>
      </c>
      <c r="AV191" s="14" t="s">
        <v>91</v>
      </c>
      <c r="AW191" s="14" t="s">
        <v>36</v>
      </c>
      <c r="AX191" s="14" t="s">
        <v>81</v>
      </c>
      <c r="AY191" s="257" t="s">
        <v>139</v>
      </c>
    </row>
    <row r="192" s="13" customFormat="1">
      <c r="A192" s="13"/>
      <c r="B192" s="237"/>
      <c r="C192" s="238"/>
      <c r="D192" s="232" t="s">
        <v>150</v>
      </c>
      <c r="E192" s="239" t="s">
        <v>1</v>
      </c>
      <c r="F192" s="240" t="s">
        <v>236</v>
      </c>
      <c r="G192" s="238"/>
      <c r="H192" s="239" t="s">
        <v>1</v>
      </c>
      <c r="I192" s="241"/>
      <c r="J192" s="238"/>
      <c r="K192" s="238"/>
      <c r="L192" s="242"/>
      <c r="M192" s="243"/>
      <c r="N192" s="244"/>
      <c r="O192" s="244"/>
      <c r="P192" s="244"/>
      <c r="Q192" s="244"/>
      <c r="R192" s="244"/>
      <c r="S192" s="244"/>
      <c r="T192" s="24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6" t="s">
        <v>150</v>
      </c>
      <c r="AU192" s="246" t="s">
        <v>91</v>
      </c>
      <c r="AV192" s="13" t="s">
        <v>89</v>
      </c>
      <c r="AW192" s="13" t="s">
        <v>36</v>
      </c>
      <c r="AX192" s="13" t="s">
        <v>81</v>
      </c>
      <c r="AY192" s="246" t="s">
        <v>139</v>
      </c>
    </row>
    <row r="193" s="13" customFormat="1">
      <c r="A193" s="13"/>
      <c r="B193" s="237"/>
      <c r="C193" s="238"/>
      <c r="D193" s="232" t="s">
        <v>150</v>
      </c>
      <c r="E193" s="239" t="s">
        <v>1</v>
      </c>
      <c r="F193" s="240" t="s">
        <v>237</v>
      </c>
      <c r="G193" s="238"/>
      <c r="H193" s="239" t="s">
        <v>1</v>
      </c>
      <c r="I193" s="241"/>
      <c r="J193" s="238"/>
      <c r="K193" s="238"/>
      <c r="L193" s="242"/>
      <c r="M193" s="243"/>
      <c r="N193" s="244"/>
      <c r="O193" s="244"/>
      <c r="P193" s="244"/>
      <c r="Q193" s="244"/>
      <c r="R193" s="244"/>
      <c r="S193" s="244"/>
      <c r="T193" s="24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6" t="s">
        <v>150</v>
      </c>
      <c r="AU193" s="246" t="s">
        <v>91</v>
      </c>
      <c r="AV193" s="13" t="s">
        <v>89</v>
      </c>
      <c r="AW193" s="13" t="s">
        <v>36</v>
      </c>
      <c r="AX193" s="13" t="s">
        <v>81</v>
      </c>
      <c r="AY193" s="246" t="s">
        <v>139</v>
      </c>
    </row>
    <row r="194" s="13" customFormat="1">
      <c r="A194" s="13"/>
      <c r="B194" s="237"/>
      <c r="C194" s="238"/>
      <c r="D194" s="232" t="s">
        <v>150</v>
      </c>
      <c r="E194" s="239" t="s">
        <v>1</v>
      </c>
      <c r="F194" s="240" t="s">
        <v>169</v>
      </c>
      <c r="G194" s="238"/>
      <c r="H194" s="239" t="s">
        <v>1</v>
      </c>
      <c r="I194" s="241"/>
      <c r="J194" s="238"/>
      <c r="K194" s="238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150</v>
      </c>
      <c r="AU194" s="246" t="s">
        <v>91</v>
      </c>
      <c r="AV194" s="13" t="s">
        <v>89</v>
      </c>
      <c r="AW194" s="13" t="s">
        <v>36</v>
      </c>
      <c r="AX194" s="13" t="s">
        <v>81</v>
      </c>
      <c r="AY194" s="246" t="s">
        <v>139</v>
      </c>
    </row>
    <row r="195" s="14" customFormat="1">
      <c r="A195" s="14"/>
      <c r="B195" s="247"/>
      <c r="C195" s="248"/>
      <c r="D195" s="232" t="s">
        <v>150</v>
      </c>
      <c r="E195" s="249" t="s">
        <v>1</v>
      </c>
      <c r="F195" s="250" t="s">
        <v>1042</v>
      </c>
      <c r="G195" s="248"/>
      <c r="H195" s="251">
        <v>-0.50800000000000001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150</v>
      </c>
      <c r="AU195" s="257" t="s">
        <v>91</v>
      </c>
      <c r="AV195" s="14" t="s">
        <v>91</v>
      </c>
      <c r="AW195" s="14" t="s">
        <v>36</v>
      </c>
      <c r="AX195" s="14" t="s">
        <v>81</v>
      </c>
      <c r="AY195" s="257" t="s">
        <v>139</v>
      </c>
    </row>
    <row r="196" s="14" customFormat="1">
      <c r="A196" s="14"/>
      <c r="B196" s="247"/>
      <c r="C196" s="248"/>
      <c r="D196" s="232" t="s">
        <v>150</v>
      </c>
      <c r="E196" s="249" t="s">
        <v>1</v>
      </c>
      <c r="F196" s="250" t="s">
        <v>1043</v>
      </c>
      <c r="G196" s="248"/>
      <c r="H196" s="251">
        <v>-1.002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150</v>
      </c>
      <c r="AU196" s="257" t="s">
        <v>91</v>
      </c>
      <c r="AV196" s="14" t="s">
        <v>91</v>
      </c>
      <c r="AW196" s="14" t="s">
        <v>36</v>
      </c>
      <c r="AX196" s="14" t="s">
        <v>81</v>
      </c>
      <c r="AY196" s="257" t="s">
        <v>139</v>
      </c>
    </row>
    <row r="197" s="13" customFormat="1">
      <c r="A197" s="13"/>
      <c r="B197" s="237"/>
      <c r="C197" s="238"/>
      <c r="D197" s="232" t="s">
        <v>150</v>
      </c>
      <c r="E197" s="239" t="s">
        <v>1</v>
      </c>
      <c r="F197" s="240" t="s">
        <v>883</v>
      </c>
      <c r="G197" s="238"/>
      <c r="H197" s="239" t="s">
        <v>1</v>
      </c>
      <c r="I197" s="241"/>
      <c r="J197" s="238"/>
      <c r="K197" s="238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150</v>
      </c>
      <c r="AU197" s="246" t="s">
        <v>91</v>
      </c>
      <c r="AV197" s="13" t="s">
        <v>89</v>
      </c>
      <c r="AW197" s="13" t="s">
        <v>36</v>
      </c>
      <c r="AX197" s="13" t="s">
        <v>81</v>
      </c>
      <c r="AY197" s="246" t="s">
        <v>139</v>
      </c>
    </row>
    <row r="198" s="14" customFormat="1">
      <c r="A198" s="14"/>
      <c r="B198" s="247"/>
      <c r="C198" s="248"/>
      <c r="D198" s="232" t="s">
        <v>150</v>
      </c>
      <c r="E198" s="249" t="s">
        <v>1</v>
      </c>
      <c r="F198" s="250" t="s">
        <v>1044</v>
      </c>
      <c r="G198" s="248"/>
      <c r="H198" s="251">
        <v>-16.800000000000001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150</v>
      </c>
      <c r="AU198" s="257" t="s">
        <v>91</v>
      </c>
      <c r="AV198" s="14" t="s">
        <v>91</v>
      </c>
      <c r="AW198" s="14" t="s">
        <v>36</v>
      </c>
      <c r="AX198" s="14" t="s">
        <v>81</v>
      </c>
      <c r="AY198" s="257" t="s">
        <v>139</v>
      </c>
    </row>
    <row r="199" s="14" customFormat="1">
      <c r="A199" s="14"/>
      <c r="B199" s="247"/>
      <c r="C199" s="248"/>
      <c r="D199" s="232" t="s">
        <v>150</v>
      </c>
      <c r="E199" s="249" t="s">
        <v>1</v>
      </c>
      <c r="F199" s="250" t="s">
        <v>1045</v>
      </c>
      <c r="G199" s="248"/>
      <c r="H199" s="251">
        <v>-3.1150000000000002</v>
      </c>
      <c r="I199" s="252"/>
      <c r="J199" s="248"/>
      <c r="K199" s="248"/>
      <c r="L199" s="253"/>
      <c r="M199" s="254"/>
      <c r="N199" s="255"/>
      <c r="O199" s="255"/>
      <c r="P199" s="255"/>
      <c r="Q199" s="255"/>
      <c r="R199" s="255"/>
      <c r="S199" s="255"/>
      <c r="T199" s="25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7" t="s">
        <v>150</v>
      </c>
      <c r="AU199" s="257" t="s">
        <v>91</v>
      </c>
      <c r="AV199" s="14" t="s">
        <v>91</v>
      </c>
      <c r="AW199" s="14" t="s">
        <v>36</v>
      </c>
      <c r="AX199" s="14" t="s">
        <v>81</v>
      </c>
      <c r="AY199" s="257" t="s">
        <v>139</v>
      </c>
    </row>
    <row r="200" s="13" customFormat="1">
      <c r="A200" s="13"/>
      <c r="B200" s="237"/>
      <c r="C200" s="238"/>
      <c r="D200" s="232" t="s">
        <v>150</v>
      </c>
      <c r="E200" s="239" t="s">
        <v>1</v>
      </c>
      <c r="F200" s="240" t="s">
        <v>1046</v>
      </c>
      <c r="G200" s="238"/>
      <c r="H200" s="239" t="s">
        <v>1</v>
      </c>
      <c r="I200" s="241"/>
      <c r="J200" s="238"/>
      <c r="K200" s="238"/>
      <c r="L200" s="242"/>
      <c r="M200" s="243"/>
      <c r="N200" s="244"/>
      <c r="O200" s="244"/>
      <c r="P200" s="244"/>
      <c r="Q200" s="244"/>
      <c r="R200" s="244"/>
      <c r="S200" s="244"/>
      <c r="T200" s="24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6" t="s">
        <v>150</v>
      </c>
      <c r="AU200" s="246" t="s">
        <v>91</v>
      </c>
      <c r="AV200" s="13" t="s">
        <v>89</v>
      </c>
      <c r="AW200" s="13" t="s">
        <v>36</v>
      </c>
      <c r="AX200" s="13" t="s">
        <v>81</v>
      </c>
      <c r="AY200" s="246" t="s">
        <v>139</v>
      </c>
    </row>
    <row r="201" s="13" customFormat="1">
      <c r="A201" s="13"/>
      <c r="B201" s="237"/>
      <c r="C201" s="238"/>
      <c r="D201" s="232" t="s">
        <v>150</v>
      </c>
      <c r="E201" s="239" t="s">
        <v>1</v>
      </c>
      <c r="F201" s="240" t="s">
        <v>883</v>
      </c>
      <c r="G201" s="238"/>
      <c r="H201" s="239" t="s">
        <v>1</v>
      </c>
      <c r="I201" s="241"/>
      <c r="J201" s="238"/>
      <c r="K201" s="238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150</v>
      </c>
      <c r="AU201" s="246" t="s">
        <v>91</v>
      </c>
      <c r="AV201" s="13" t="s">
        <v>89</v>
      </c>
      <c r="AW201" s="13" t="s">
        <v>36</v>
      </c>
      <c r="AX201" s="13" t="s">
        <v>81</v>
      </c>
      <c r="AY201" s="246" t="s">
        <v>139</v>
      </c>
    </row>
    <row r="202" s="14" customFormat="1">
      <c r="A202" s="14"/>
      <c r="B202" s="247"/>
      <c r="C202" s="248"/>
      <c r="D202" s="232" t="s">
        <v>150</v>
      </c>
      <c r="E202" s="249" t="s">
        <v>1</v>
      </c>
      <c r="F202" s="250" t="s">
        <v>1047</v>
      </c>
      <c r="G202" s="248"/>
      <c r="H202" s="251">
        <v>-7.5389999999999997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150</v>
      </c>
      <c r="AU202" s="257" t="s">
        <v>91</v>
      </c>
      <c r="AV202" s="14" t="s">
        <v>91</v>
      </c>
      <c r="AW202" s="14" t="s">
        <v>36</v>
      </c>
      <c r="AX202" s="14" t="s">
        <v>81</v>
      </c>
      <c r="AY202" s="257" t="s">
        <v>139</v>
      </c>
    </row>
    <row r="203" s="14" customFormat="1">
      <c r="A203" s="14"/>
      <c r="B203" s="247"/>
      <c r="C203" s="248"/>
      <c r="D203" s="232" t="s">
        <v>150</v>
      </c>
      <c r="E203" s="249" t="s">
        <v>1</v>
      </c>
      <c r="F203" s="250" t="s">
        <v>1048</v>
      </c>
      <c r="G203" s="248"/>
      <c r="H203" s="251">
        <v>-2.2909999999999999</v>
      </c>
      <c r="I203" s="252"/>
      <c r="J203" s="248"/>
      <c r="K203" s="248"/>
      <c r="L203" s="253"/>
      <c r="M203" s="254"/>
      <c r="N203" s="255"/>
      <c r="O203" s="255"/>
      <c r="P203" s="255"/>
      <c r="Q203" s="255"/>
      <c r="R203" s="255"/>
      <c r="S203" s="255"/>
      <c r="T203" s="25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7" t="s">
        <v>150</v>
      </c>
      <c r="AU203" s="257" t="s">
        <v>91</v>
      </c>
      <c r="AV203" s="14" t="s">
        <v>91</v>
      </c>
      <c r="AW203" s="14" t="s">
        <v>36</v>
      </c>
      <c r="AX203" s="14" t="s">
        <v>81</v>
      </c>
      <c r="AY203" s="257" t="s">
        <v>139</v>
      </c>
    </row>
    <row r="204" s="13" customFormat="1">
      <c r="A204" s="13"/>
      <c r="B204" s="237"/>
      <c r="C204" s="238"/>
      <c r="D204" s="232" t="s">
        <v>150</v>
      </c>
      <c r="E204" s="239" t="s">
        <v>1</v>
      </c>
      <c r="F204" s="240" t="s">
        <v>169</v>
      </c>
      <c r="G204" s="238"/>
      <c r="H204" s="239" t="s">
        <v>1</v>
      </c>
      <c r="I204" s="241"/>
      <c r="J204" s="238"/>
      <c r="K204" s="238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150</v>
      </c>
      <c r="AU204" s="246" t="s">
        <v>91</v>
      </c>
      <c r="AV204" s="13" t="s">
        <v>89</v>
      </c>
      <c r="AW204" s="13" t="s">
        <v>36</v>
      </c>
      <c r="AX204" s="13" t="s">
        <v>81</v>
      </c>
      <c r="AY204" s="246" t="s">
        <v>139</v>
      </c>
    </row>
    <row r="205" s="14" customFormat="1">
      <c r="A205" s="14"/>
      <c r="B205" s="247"/>
      <c r="C205" s="248"/>
      <c r="D205" s="232" t="s">
        <v>150</v>
      </c>
      <c r="E205" s="249" t="s">
        <v>1</v>
      </c>
      <c r="F205" s="250" t="s">
        <v>1049</v>
      </c>
      <c r="G205" s="248"/>
      <c r="H205" s="251">
        <v>-1.7450000000000001</v>
      </c>
      <c r="I205" s="252"/>
      <c r="J205" s="248"/>
      <c r="K205" s="248"/>
      <c r="L205" s="253"/>
      <c r="M205" s="254"/>
      <c r="N205" s="255"/>
      <c r="O205" s="255"/>
      <c r="P205" s="255"/>
      <c r="Q205" s="255"/>
      <c r="R205" s="255"/>
      <c r="S205" s="255"/>
      <c r="T205" s="25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7" t="s">
        <v>150</v>
      </c>
      <c r="AU205" s="257" t="s">
        <v>91</v>
      </c>
      <c r="AV205" s="14" t="s">
        <v>91</v>
      </c>
      <c r="AW205" s="14" t="s">
        <v>36</v>
      </c>
      <c r="AX205" s="14" t="s">
        <v>81</v>
      </c>
      <c r="AY205" s="257" t="s">
        <v>139</v>
      </c>
    </row>
    <row r="206" s="14" customFormat="1">
      <c r="A206" s="14"/>
      <c r="B206" s="247"/>
      <c r="C206" s="248"/>
      <c r="D206" s="232" t="s">
        <v>150</v>
      </c>
      <c r="E206" s="249" t="s">
        <v>1</v>
      </c>
      <c r="F206" s="250" t="s">
        <v>1050</v>
      </c>
      <c r="G206" s="248"/>
      <c r="H206" s="251">
        <v>-1.4790000000000001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7" t="s">
        <v>150</v>
      </c>
      <c r="AU206" s="257" t="s">
        <v>91</v>
      </c>
      <c r="AV206" s="14" t="s">
        <v>91</v>
      </c>
      <c r="AW206" s="14" t="s">
        <v>36</v>
      </c>
      <c r="AX206" s="14" t="s">
        <v>81</v>
      </c>
      <c r="AY206" s="257" t="s">
        <v>139</v>
      </c>
    </row>
    <row r="207" s="15" customFormat="1">
      <c r="A207" s="15"/>
      <c r="B207" s="258"/>
      <c r="C207" s="259"/>
      <c r="D207" s="232" t="s">
        <v>150</v>
      </c>
      <c r="E207" s="260" t="s">
        <v>1</v>
      </c>
      <c r="F207" s="261" t="s">
        <v>156</v>
      </c>
      <c r="G207" s="259"/>
      <c r="H207" s="262">
        <v>123.864</v>
      </c>
      <c r="I207" s="263"/>
      <c r="J207" s="259"/>
      <c r="K207" s="259"/>
      <c r="L207" s="264"/>
      <c r="M207" s="265"/>
      <c r="N207" s="266"/>
      <c r="O207" s="266"/>
      <c r="P207" s="266"/>
      <c r="Q207" s="266"/>
      <c r="R207" s="266"/>
      <c r="S207" s="266"/>
      <c r="T207" s="267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68" t="s">
        <v>150</v>
      </c>
      <c r="AU207" s="268" t="s">
        <v>91</v>
      </c>
      <c r="AV207" s="15" t="s">
        <v>157</v>
      </c>
      <c r="AW207" s="15" t="s">
        <v>36</v>
      </c>
      <c r="AX207" s="15" t="s">
        <v>81</v>
      </c>
      <c r="AY207" s="268" t="s">
        <v>139</v>
      </c>
    </row>
    <row r="208" s="13" customFormat="1">
      <c r="A208" s="13"/>
      <c r="B208" s="237"/>
      <c r="C208" s="238"/>
      <c r="D208" s="232" t="s">
        <v>150</v>
      </c>
      <c r="E208" s="239" t="s">
        <v>1</v>
      </c>
      <c r="F208" s="240" t="s">
        <v>208</v>
      </c>
      <c r="G208" s="238"/>
      <c r="H208" s="239" t="s">
        <v>1</v>
      </c>
      <c r="I208" s="241"/>
      <c r="J208" s="238"/>
      <c r="K208" s="238"/>
      <c r="L208" s="242"/>
      <c r="M208" s="243"/>
      <c r="N208" s="244"/>
      <c r="O208" s="244"/>
      <c r="P208" s="244"/>
      <c r="Q208" s="244"/>
      <c r="R208" s="244"/>
      <c r="S208" s="244"/>
      <c r="T208" s="24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6" t="s">
        <v>150</v>
      </c>
      <c r="AU208" s="246" t="s">
        <v>91</v>
      </c>
      <c r="AV208" s="13" t="s">
        <v>89</v>
      </c>
      <c r="AW208" s="13" t="s">
        <v>36</v>
      </c>
      <c r="AX208" s="13" t="s">
        <v>81</v>
      </c>
      <c r="AY208" s="246" t="s">
        <v>139</v>
      </c>
    </row>
    <row r="209" s="14" customFormat="1">
      <c r="A209" s="14"/>
      <c r="B209" s="247"/>
      <c r="C209" s="248"/>
      <c r="D209" s="232" t="s">
        <v>150</v>
      </c>
      <c r="E209" s="249" t="s">
        <v>1</v>
      </c>
      <c r="F209" s="250" t="s">
        <v>1051</v>
      </c>
      <c r="G209" s="248"/>
      <c r="H209" s="251">
        <v>49.545999999999999</v>
      </c>
      <c r="I209" s="252"/>
      <c r="J209" s="248"/>
      <c r="K209" s="248"/>
      <c r="L209" s="253"/>
      <c r="M209" s="254"/>
      <c r="N209" s="255"/>
      <c r="O209" s="255"/>
      <c r="P209" s="255"/>
      <c r="Q209" s="255"/>
      <c r="R209" s="255"/>
      <c r="S209" s="255"/>
      <c r="T209" s="25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7" t="s">
        <v>150</v>
      </c>
      <c r="AU209" s="257" t="s">
        <v>91</v>
      </c>
      <c r="AV209" s="14" t="s">
        <v>91</v>
      </c>
      <c r="AW209" s="14" t="s">
        <v>36</v>
      </c>
      <c r="AX209" s="14" t="s">
        <v>81</v>
      </c>
      <c r="AY209" s="257" t="s">
        <v>139</v>
      </c>
    </row>
    <row r="210" s="15" customFormat="1">
      <c r="A210" s="15"/>
      <c r="B210" s="258"/>
      <c r="C210" s="259"/>
      <c r="D210" s="232" t="s">
        <v>150</v>
      </c>
      <c r="E210" s="260" t="s">
        <v>1</v>
      </c>
      <c r="F210" s="261" t="s">
        <v>156</v>
      </c>
      <c r="G210" s="259"/>
      <c r="H210" s="262">
        <v>49.545999999999999</v>
      </c>
      <c r="I210" s="263"/>
      <c r="J210" s="259"/>
      <c r="K210" s="259"/>
      <c r="L210" s="264"/>
      <c r="M210" s="265"/>
      <c r="N210" s="266"/>
      <c r="O210" s="266"/>
      <c r="P210" s="266"/>
      <c r="Q210" s="266"/>
      <c r="R210" s="266"/>
      <c r="S210" s="266"/>
      <c r="T210" s="267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68" t="s">
        <v>150</v>
      </c>
      <c r="AU210" s="268" t="s">
        <v>91</v>
      </c>
      <c r="AV210" s="15" t="s">
        <v>157</v>
      </c>
      <c r="AW210" s="15" t="s">
        <v>36</v>
      </c>
      <c r="AX210" s="15" t="s">
        <v>89</v>
      </c>
      <c r="AY210" s="268" t="s">
        <v>139</v>
      </c>
    </row>
    <row r="211" s="2" customFormat="1" ht="33" customHeight="1">
      <c r="A211" s="39"/>
      <c r="B211" s="40"/>
      <c r="C211" s="219" t="s">
        <v>210</v>
      </c>
      <c r="D211" s="219" t="s">
        <v>141</v>
      </c>
      <c r="E211" s="220" t="s">
        <v>246</v>
      </c>
      <c r="F211" s="221" t="s">
        <v>247</v>
      </c>
      <c r="G211" s="222" t="s">
        <v>186</v>
      </c>
      <c r="H211" s="223">
        <v>12.385999999999999</v>
      </c>
      <c r="I211" s="224"/>
      <c r="J211" s="225">
        <f>ROUND(I211*H211,2)</f>
        <v>0</v>
      </c>
      <c r="K211" s="221" t="s">
        <v>145</v>
      </c>
      <c r="L211" s="45"/>
      <c r="M211" s="226" t="s">
        <v>1</v>
      </c>
      <c r="N211" s="227" t="s">
        <v>46</v>
      </c>
      <c r="O211" s="92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0" t="s">
        <v>146</v>
      </c>
      <c r="AT211" s="230" t="s">
        <v>141</v>
      </c>
      <c r="AU211" s="230" t="s">
        <v>91</v>
      </c>
      <c r="AY211" s="18" t="s">
        <v>139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8" t="s">
        <v>89</v>
      </c>
      <c r="BK211" s="231">
        <f>ROUND(I211*H211,2)</f>
        <v>0</v>
      </c>
      <c r="BL211" s="18" t="s">
        <v>146</v>
      </c>
      <c r="BM211" s="230" t="s">
        <v>1052</v>
      </c>
    </row>
    <row r="212" s="13" customFormat="1">
      <c r="A212" s="13"/>
      <c r="B212" s="237"/>
      <c r="C212" s="238"/>
      <c r="D212" s="232" t="s">
        <v>150</v>
      </c>
      <c r="E212" s="239" t="s">
        <v>1</v>
      </c>
      <c r="F212" s="240" t="s">
        <v>207</v>
      </c>
      <c r="G212" s="238"/>
      <c r="H212" s="239" t="s">
        <v>1</v>
      </c>
      <c r="I212" s="241"/>
      <c r="J212" s="238"/>
      <c r="K212" s="238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150</v>
      </c>
      <c r="AU212" s="246" t="s">
        <v>91</v>
      </c>
      <c r="AV212" s="13" t="s">
        <v>89</v>
      </c>
      <c r="AW212" s="13" t="s">
        <v>36</v>
      </c>
      <c r="AX212" s="13" t="s">
        <v>81</v>
      </c>
      <c r="AY212" s="246" t="s">
        <v>139</v>
      </c>
    </row>
    <row r="213" s="13" customFormat="1">
      <c r="A213" s="13"/>
      <c r="B213" s="237"/>
      <c r="C213" s="238"/>
      <c r="D213" s="232" t="s">
        <v>150</v>
      </c>
      <c r="E213" s="239" t="s">
        <v>1</v>
      </c>
      <c r="F213" s="240" t="s">
        <v>208</v>
      </c>
      <c r="G213" s="238"/>
      <c r="H213" s="239" t="s">
        <v>1</v>
      </c>
      <c r="I213" s="241"/>
      <c r="J213" s="238"/>
      <c r="K213" s="238"/>
      <c r="L213" s="242"/>
      <c r="M213" s="243"/>
      <c r="N213" s="244"/>
      <c r="O213" s="244"/>
      <c r="P213" s="244"/>
      <c r="Q213" s="244"/>
      <c r="R213" s="244"/>
      <c r="S213" s="244"/>
      <c r="T213" s="24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6" t="s">
        <v>150</v>
      </c>
      <c r="AU213" s="246" t="s">
        <v>91</v>
      </c>
      <c r="AV213" s="13" t="s">
        <v>89</v>
      </c>
      <c r="AW213" s="13" t="s">
        <v>36</v>
      </c>
      <c r="AX213" s="13" t="s">
        <v>81</v>
      </c>
      <c r="AY213" s="246" t="s">
        <v>139</v>
      </c>
    </row>
    <row r="214" s="14" customFormat="1">
      <c r="A214" s="14"/>
      <c r="B214" s="247"/>
      <c r="C214" s="248"/>
      <c r="D214" s="232" t="s">
        <v>150</v>
      </c>
      <c r="E214" s="249" t="s">
        <v>1</v>
      </c>
      <c r="F214" s="250" t="s">
        <v>1053</v>
      </c>
      <c r="G214" s="248"/>
      <c r="H214" s="251">
        <v>12.385999999999999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150</v>
      </c>
      <c r="AU214" s="257" t="s">
        <v>91</v>
      </c>
      <c r="AV214" s="14" t="s">
        <v>91</v>
      </c>
      <c r="AW214" s="14" t="s">
        <v>36</v>
      </c>
      <c r="AX214" s="14" t="s">
        <v>81</v>
      </c>
      <c r="AY214" s="257" t="s">
        <v>139</v>
      </c>
    </row>
    <row r="215" s="15" customFormat="1">
      <c r="A215" s="15"/>
      <c r="B215" s="258"/>
      <c r="C215" s="259"/>
      <c r="D215" s="232" t="s">
        <v>150</v>
      </c>
      <c r="E215" s="260" t="s">
        <v>1</v>
      </c>
      <c r="F215" s="261" t="s">
        <v>156</v>
      </c>
      <c r="G215" s="259"/>
      <c r="H215" s="262">
        <v>12.385999999999999</v>
      </c>
      <c r="I215" s="263"/>
      <c r="J215" s="259"/>
      <c r="K215" s="259"/>
      <c r="L215" s="264"/>
      <c r="M215" s="265"/>
      <c r="N215" s="266"/>
      <c r="O215" s="266"/>
      <c r="P215" s="266"/>
      <c r="Q215" s="266"/>
      <c r="R215" s="266"/>
      <c r="S215" s="266"/>
      <c r="T215" s="267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8" t="s">
        <v>150</v>
      </c>
      <c r="AU215" s="268" t="s">
        <v>91</v>
      </c>
      <c r="AV215" s="15" t="s">
        <v>157</v>
      </c>
      <c r="AW215" s="15" t="s">
        <v>36</v>
      </c>
      <c r="AX215" s="15" t="s">
        <v>89</v>
      </c>
      <c r="AY215" s="268" t="s">
        <v>139</v>
      </c>
    </row>
    <row r="216" s="2" customFormat="1" ht="21.75" customHeight="1">
      <c r="A216" s="39"/>
      <c r="B216" s="40"/>
      <c r="C216" s="219" t="s">
        <v>245</v>
      </c>
      <c r="D216" s="219" t="s">
        <v>141</v>
      </c>
      <c r="E216" s="220" t="s">
        <v>784</v>
      </c>
      <c r="F216" s="221" t="s">
        <v>785</v>
      </c>
      <c r="G216" s="222" t="s">
        <v>196</v>
      </c>
      <c r="H216" s="223">
        <v>215.06399999999999</v>
      </c>
      <c r="I216" s="224"/>
      <c r="J216" s="225">
        <f>ROUND(I216*H216,2)</f>
        <v>0</v>
      </c>
      <c r="K216" s="221" t="s">
        <v>145</v>
      </c>
      <c r="L216" s="45"/>
      <c r="M216" s="226" t="s">
        <v>1</v>
      </c>
      <c r="N216" s="227" t="s">
        <v>46</v>
      </c>
      <c r="O216" s="92"/>
      <c r="P216" s="228">
        <f>O216*H216</f>
        <v>0</v>
      </c>
      <c r="Q216" s="228">
        <v>0.00084000000000000003</v>
      </c>
      <c r="R216" s="228">
        <f>Q216*H216</f>
        <v>0.18065376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146</v>
      </c>
      <c r="AT216" s="230" t="s">
        <v>141</v>
      </c>
      <c r="AU216" s="230" t="s">
        <v>91</v>
      </c>
      <c r="AY216" s="18" t="s">
        <v>139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89</v>
      </c>
      <c r="BK216" s="231">
        <f>ROUND(I216*H216,2)</f>
        <v>0</v>
      </c>
      <c r="BL216" s="18" t="s">
        <v>146</v>
      </c>
      <c r="BM216" s="230" t="s">
        <v>1054</v>
      </c>
    </row>
    <row r="217" s="13" customFormat="1">
      <c r="A217" s="13"/>
      <c r="B217" s="237"/>
      <c r="C217" s="238"/>
      <c r="D217" s="232" t="s">
        <v>150</v>
      </c>
      <c r="E217" s="239" t="s">
        <v>1</v>
      </c>
      <c r="F217" s="240" t="s">
        <v>1032</v>
      </c>
      <c r="G217" s="238"/>
      <c r="H217" s="239" t="s">
        <v>1</v>
      </c>
      <c r="I217" s="241"/>
      <c r="J217" s="238"/>
      <c r="K217" s="238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150</v>
      </c>
      <c r="AU217" s="246" t="s">
        <v>91</v>
      </c>
      <c r="AV217" s="13" t="s">
        <v>89</v>
      </c>
      <c r="AW217" s="13" t="s">
        <v>36</v>
      </c>
      <c r="AX217" s="13" t="s">
        <v>81</v>
      </c>
      <c r="AY217" s="246" t="s">
        <v>139</v>
      </c>
    </row>
    <row r="218" s="14" customFormat="1">
      <c r="A218" s="14"/>
      <c r="B218" s="247"/>
      <c r="C218" s="248"/>
      <c r="D218" s="232" t="s">
        <v>150</v>
      </c>
      <c r="E218" s="249" t="s">
        <v>1</v>
      </c>
      <c r="F218" s="250" t="s">
        <v>1055</v>
      </c>
      <c r="G218" s="248"/>
      <c r="H218" s="251">
        <v>172.25999999999999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150</v>
      </c>
      <c r="AU218" s="257" t="s">
        <v>91</v>
      </c>
      <c r="AV218" s="14" t="s">
        <v>91</v>
      </c>
      <c r="AW218" s="14" t="s">
        <v>36</v>
      </c>
      <c r="AX218" s="14" t="s">
        <v>81</v>
      </c>
      <c r="AY218" s="257" t="s">
        <v>139</v>
      </c>
    </row>
    <row r="219" s="14" customFormat="1">
      <c r="A219" s="14"/>
      <c r="B219" s="247"/>
      <c r="C219" s="248"/>
      <c r="D219" s="232" t="s">
        <v>150</v>
      </c>
      <c r="E219" s="249" t="s">
        <v>1</v>
      </c>
      <c r="F219" s="250" t="s">
        <v>1056</v>
      </c>
      <c r="G219" s="248"/>
      <c r="H219" s="251">
        <v>42.804000000000002</v>
      </c>
      <c r="I219" s="252"/>
      <c r="J219" s="248"/>
      <c r="K219" s="248"/>
      <c r="L219" s="253"/>
      <c r="M219" s="254"/>
      <c r="N219" s="255"/>
      <c r="O219" s="255"/>
      <c r="P219" s="255"/>
      <c r="Q219" s="255"/>
      <c r="R219" s="255"/>
      <c r="S219" s="255"/>
      <c r="T219" s="256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7" t="s">
        <v>150</v>
      </c>
      <c r="AU219" s="257" t="s">
        <v>91</v>
      </c>
      <c r="AV219" s="14" t="s">
        <v>91</v>
      </c>
      <c r="AW219" s="14" t="s">
        <v>36</v>
      </c>
      <c r="AX219" s="14" t="s">
        <v>81</v>
      </c>
      <c r="AY219" s="257" t="s">
        <v>139</v>
      </c>
    </row>
    <row r="220" s="16" customFormat="1">
      <c r="A220" s="16"/>
      <c r="B220" s="269"/>
      <c r="C220" s="270"/>
      <c r="D220" s="232" t="s">
        <v>150</v>
      </c>
      <c r="E220" s="271" t="s">
        <v>1</v>
      </c>
      <c r="F220" s="272" t="s">
        <v>172</v>
      </c>
      <c r="G220" s="270"/>
      <c r="H220" s="273">
        <v>215.06399999999999</v>
      </c>
      <c r="I220" s="274"/>
      <c r="J220" s="270"/>
      <c r="K220" s="270"/>
      <c r="L220" s="275"/>
      <c r="M220" s="276"/>
      <c r="N220" s="277"/>
      <c r="O220" s="277"/>
      <c r="P220" s="277"/>
      <c r="Q220" s="277"/>
      <c r="R220" s="277"/>
      <c r="S220" s="277"/>
      <c r="T220" s="278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T220" s="279" t="s">
        <v>150</v>
      </c>
      <c r="AU220" s="279" t="s">
        <v>91</v>
      </c>
      <c r="AV220" s="16" t="s">
        <v>146</v>
      </c>
      <c r="AW220" s="16" t="s">
        <v>36</v>
      </c>
      <c r="AX220" s="16" t="s">
        <v>89</v>
      </c>
      <c r="AY220" s="279" t="s">
        <v>139</v>
      </c>
    </row>
    <row r="221" s="2" customFormat="1" ht="24.15" customHeight="1">
      <c r="A221" s="39"/>
      <c r="B221" s="40"/>
      <c r="C221" s="219" t="s">
        <v>250</v>
      </c>
      <c r="D221" s="219" t="s">
        <v>141</v>
      </c>
      <c r="E221" s="220" t="s">
        <v>251</v>
      </c>
      <c r="F221" s="221" t="s">
        <v>1057</v>
      </c>
      <c r="G221" s="222" t="s">
        <v>196</v>
      </c>
      <c r="H221" s="223">
        <v>73.471999999999994</v>
      </c>
      <c r="I221" s="224"/>
      <c r="J221" s="225">
        <f>ROUND(I221*H221,2)</f>
        <v>0</v>
      </c>
      <c r="K221" s="221" t="s">
        <v>145</v>
      </c>
      <c r="L221" s="45"/>
      <c r="M221" s="226" t="s">
        <v>1</v>
      </c>
      <c r="N221" s="227" t="s">
        <v>46</v>
      </c>
      <c r="O221" s="92"/>
      <c r="P221" s="228">
        <f>O221*H221</f>
        <v>0</v>
      </c>
      <c r="Q221" s="228">
        <v>0.00084999999999999995</v>
      </c>
      <c r="R221" s="228">
        <f>Q221*H221</f>
        <v>0.062451199999999991</v>
      </c>
      <c r="S221" s="228">
        <v>0</v>
      </c>
      <c r="T221" s="229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0" t="s">
        <v>146</v>
      </c>
      <c r="AT221" s="230" t="s">
        <v>141</v>
      </c>
      <c r="AU221" s="230" t="s">
        <v>91</v>
      </c>
      <c r="AY221" s="18" t="s">
        <v>139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8" t="s">
        <v>89</v>
      </c>
      <c r="BK221" s="231">
        <f>ROUND(I221*H221,2)</f>
        <v>0</v>
      </c>
      <c r="BL221" s="18" t="s">
        <v>146</v>
      </c>
      <c r="BM221" s="230" t="s">
        <v>1058</v>
      </c>
    </row>
    <row r="222" s="13" customFormat="1">
      <c r="A222" s="13"/>
      <c r="B222" s="237"/>
      <c r="C222" s="238"/>
      <c r="D222" s="232" t="s">
        <v>150</v>
      </c>
      <c r="E222" s="239" t="s">
        <v>1</v>
      </c>
      <c r="F222" s="240" t="s">
        <v>1035</v>
      </c>
      <c r="G222" s="238"/>
      <c r="H222" s="239" t="s">
        <v>1</v>
      </c>
      <c r="I222" s="241"/>
      <c r="J222" s="238"/>
      <c r="K222" s="238"/>
      <c r="L222" s="242"/>
      <c r="M222" s="243"/>
      <c r="N222" s="244"/>
      <c r="O222" s="244"/>
      <c r="P222" s="244"/>
      <c r="Q222" s="244"/>
      <c r="R222" s="244"/>
      <c r="S222" s="244"/>
      <c r="T222" s="24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6" t="s">
        <v>150</v>
      </c>
      <c r="AU222" s="246" t="s">
        <v>91</v>
      </c>
      <c r="AV222" s="13" t="s">
        <v>89</v>
      </c>
      <c r="AW222" s="13" t="s">
        <v>36</v>
      </c>
      <c r="AX222" s="13" t="s">
        <v>81</v>
      </c>
      <c r="AY222" s="246" t="s">
        <v>139</v>
      </c>
    </row>
    <row r="223" s="14" customFormat="1">
      <c r="A223" s="14"/>
      <c r="B223" s="247"/>
      <c r="C223" s="248"/>
      <c r="D223" s="232" t="s">
        <v>150</v>
      </c>
      <c r="E223" s="249" t="s">
        <v>1</v>
      </c>
      <c r="F223" s="250" t="s">
        <v>1059</v>
      </c>
      <c r="G223" s="248"/>
      <c r="H223" s="251">
        <v>34.816000000000003</v>
      </c>
      <c r="I223" s="252"/>
      <c r="J223" s="248"/>
      <c r="K223" s="248"/>
      <c r="L223" s="253"/>
      <c r="M223" s="254"/>
      <c r="N223" s="255"/>
      <c r="O223" s="255"/>
      <c r="P223" s="255"/>
      <c r="Q223" s="255"/>
      <c r="R223" s="255"/>
      <c r="S223" s="255"/>
      <c r="T223" s="25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7" t="s">
        <v>150</v>
      </c>
      <c r="AU223" s="257" t="s">
        <v>91</v>
      </c>
      <c r="AV223" s="14" t="s">
        <v>91</v>
      </c>
      <c r="AW223" s="14" t="s">
        <v>36</v>
      </c>
      <c r="AX223" s="14" t="s">
        <v>81</v>
      </c>
      <c r="AY223" s="257" t="s">
        <v>139</v>
      </c>
    </row>
    <row r="224" s="14" customFormat="1">
      <c r="A224" s="14"/>
      <c r="B224" s="247"/>
      <c r="C224" s="248"/>
      <c r="D224" s="232" t="s">
        <v>150</v>
      </c>
      <c r="E224" s="249" t="s">
        <v>1</v>
      </c>
      <c r="F224" s="250" t="s">
        <v>1060</v>
      </c>
      <c r="G224" s="248"/>
      <c r="H224" s="251">
        <v>33.536000000000001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150</v>
      </c>
      <c r="AU224" s="257" t="s">
        <v>91</v>
      </c>
      <c r="AV224" s="14" t="s">
        <v>91</v>
      </c>
      <c r="AW224" s="14" t="s">
        <v>36</v>
      </c>
      <c r="AX224" s="14" t="s">
        <v>81</v>
      </c>
      <c r="AY224" s="257" t="s">
        <v>139</v>
      </c>
    </row>
    <row r="225" s="14" customFormat="1">
      <c r="A225" s="14"/>
      <c r="B225" s="247"/>
      <c r="C225" s="248"/>
      <c r="D225" s="232" t="s">
        <v>150</v>
      </c>
      <c r="E225" s="249" t="s">
        <v>1</v>
      </c>
      <c r="F225" s="250" t="s">
        <v>1061</v>
      </c>
      <c r="G225" s="248"/>
      <c r="H225" s="251">
        <v>5.1200000000000001</v>
      </c>
      <c r="I225" s="252"/>
      <c r="J225" s="248"/>
      <c r="K225" s="248"/>
      <c r="L225" s="253"/>
      <c r="M225" s="254"/>
      <c r="N225" s="255"/>
      <c r="O225" s="255"/>
      <c r="P225" s="255"/>
      <c r="Q225" s="255"/>
      <c r="R225" s="255"/>
      <c r="S225" s="255"/>
      <c r="T225" s="256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7" t="s">
        <v>150</v>
      </c>
      <c r="AU225" s="257" t="s">
        <v>91</v>
      </c>
      <c r="AV225" s="14" t="s">
        <v>91</v>
      </c>
      <c r="AW225" s="14" t="s">
        <v>36</v>
      </c>
      <c r="AX225" s="14" t="s">
        <v>81</v>
      </c>
      <c r="AY225" s="257" t="s">
        <v>139</v>
      </c>
    </row>
    <row r="226" s="16" customFormat="1">
      <c r="A226" s="16"/>
      <c r="B226" s="269"/>
      <c r="C226" s="270"/>
      <c r="D226" s="232" t="s">
        <v>150</v>
      </c>
      <c r="E226" s="271" t="s">
        <v>1</v>
      </c>
      <c r="F226" s="272" t="s">
        <v>172</v>
      </c>
      <c r="G226" s="270"/>
      <c r="H226" s="273">
        <v>73.471999999999994</v>
      </c>
      <c r="I226" s="274"/>
      <c r="J226" s="270"/>
      <c r="K226" s="270"/>
      <c r="L226" s="275"/>
      <c r="M226" s="276"/>
      <c r="N226" s="277"/>
      <c r="O226" s="277"/>
      <c r="P226" s="277"/>
      <c r="Q226" s="277"/>
      <c r="R226" s="277"/>
      <c r="S226" s="277"/>
      <c r="T226" s="278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T226" s="279" t="s">
        <v>150</v>
      </c>
      <c r="AU226" s="279" t="s">
        <v>91</v>
      </c>
      <c r="AV226" s="16" t="s">
        <v>146</v>
      </c>
      <c r="AW226" s="16" t="s">
        <v>36</v>
      </c>
      <c r="AX226" s="16" t="s">
        <v>89</v>
      </c>
      <c r="AY226" s="279" t="s">
        <v>139</v>
      </c>
    </row>
    <row r="227" s="2" customFormat="1" ht="24.15" customHeight="1">
      <c r="A227" s="39"/>
      <c r="B227" s="40"/>
      <c r="C227" s="219" t="s">
        <v>8</v>
      </c>
      <c r="D227" s="219" t="s">
        <v>141</v>
      </c>
      <c r="E227" s="220" t="s">
        <v>791</v>
      </c>
      <c r="F227" s="221" t="s">
        <v>792</v>
      </c>
      <c r="G227" s="222" t="s">
        <v>196</v>
      </c>
      <c r="H227" s="223">
        <v>215.06399999999999</v>
      </c>
      <c r="I227" s="224"/>
      <c r="J227" s="225">
        <f>ROUND(I227*H227,2)</f>
        <v>0</v>
      </c>
      <c r="K227" s="221" t="s">
        <v>145</v>
      </c>
      <c r="L227" s="45"/>
      <c r="M227" s="226" t="s">
        <v>1</v>
      </c>
      <c r="N227" s="227" t="s">
        <v>46</v>
      </c>
      <c r="O227" s="92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0" t="s">
        <v>146</v>
      </c>
      <c r="AT227" s="230" t="s">
        <v>141</v>
      </c>
      <c r="AU227" s="230" t="s">
        <v>91</v>
      </c>
      <c r="AY227" s="18" t="s">
        <v>139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8" t="s">
        <v>89</v>
      </c>
      <c r="BK227" s="231">
        <f>ROUND(I227*H227,2)</f>
        <v>0</v>
      </c>
      <c r="BL227" s="18" t="s">
        <v>146</v>
      </c>
      <c r="BM227" s="230" t="s">
        <v>1062</v>
      </c>
    </row>
    <row r="228" s="14" customFormat="1">
      <c r="A228" s="14"/>
      <c r="B228" s="247"/>
      <c r="C228" s="248"/>
      <c r="D228" s="232" t="s">
        <v>150</v>
      </c>
      <c r="E228" s="249" t="s">
        <v>1</v>
      </c>
      <c r="F228" s="250" t="s">
        <v>1063</v>
      </c>
      <c r="G228" s="248"/>
      <c r="H228" s="251">
        <v>215.06399999999999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7" t="s">
        <v>150</v>
      </c>
      <c r="AU228" s="257" t="s">
        <v>91</v>
      </c>
      <c r="AV228" s="14" t="s">
        <v>91</v>
      </c>
      <c r="AW228" s="14" t="s">
        <v>36</v>
      </c>
      <c r="AX228" s="14" t="s">
        <v>89</v>
      </c>
      <c r="AY228" s="257" t="s">
        <v>139</v>
      </c>
    </row>
    <row r="229" s="2" customFormat="1" ht="24.15" customHeight="1">
      <c r="A229" s="39"/>
      <c r="B229" s="40"/>
      <c r="C229" s="219" t="s">
        <v>265</v>
      </c>
      <c r="D229" s="219" t="s">
        <v>141</v>
      </c>
      <c r="E229" s="220" t="s">
        <v>261</v>
      </c>
      <c r="F229" s="221" t="s">
        <v>1064</v>
      </c>
      <c r="G229" s="222" t="s">
        <v>196</v>
      </c>
      <c r="H229" s="223">
        <v>73.471999999999994</v>
      </c>
      <c r="I229" s="224"/>
      <c r="J229" s="225">
        <f>ROUND(I229*H229,2)</f>
        <v>0</v>
      </c>
      <c r="K229" s="221" t="s">
        <v>145</v>
      </c>
      <c r="L229" s="45"/>
      <c r="M229" s="226" t="s">
        <v>1</v>
      </c>
      <c r="N229" s="227" t="s">
        <v>46</v>
      </c>
      <c r="O229" s="92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146</v>
      </c>
      <c r="AT229" s="230" t="s">
        <v>141</v>
      </c>
      <c r="AU229" s="230" t="s">
        <v>91</v>
      </c>
      <c r="AY229" s="18" t="s">
        <v>139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89</v>
      </c>
      <c r="BK229" s="231">
        <f>ROUND(I229*H229,2)</f>
        <v>0</v>
      </c>
      <c r="BL229" s="18" t="s">
        <v>146</v>
      </c>
      <c r="BM229" s="230" t="s">
        <v>1065</v>
      </c>
    </row>
    <row r="230" s="14" customFormat="1">
      <c r="A230" s="14"/>
      <c r="B230" s="247"/>
      <c r="C230" s="248"/>
      <c r="D230" s="232" t="s">
        <v>150</v>
      </c>
      <c r="E230" s="249" t="s">
        <v>1</v>
      </c>
      <c r="F230" s="250" t="s">
        <v>1066</v>
      </c>
      <c r="G230" s="248"/>
      <c r="H230" s="251">
        <v>73.471999999999994</v>
      </c>
      <c r="I230" s="252"/>
      <c r="J230" s="248"/>
      <c r="K230" s="248"/>
      <c r="L230" s="253"/>
      <c r="M230" s="254"/>
      <c r="N230" s="255"/>
      <c r="O230" s="255"/>
      <c r="P230" s="255"/>
      <c r="Q230" s="255"/>
      <c r="R230" s="255"/>
      <c r="S230" s="255"/>
      <c r="T230" s="25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7" t="s">
        <v>150</v>
      </c>
      <c r="AU230" s="257" t="s">
        <v>91</v>
      </c>
      <c r="AV230" s="14" t="s">
        <v>91</v>
      </c>
      <c r="AW230" s="14" t="s">
        <v>36</v>
      </c>
      <c r="AX230" s="14" t="s">
        <v>81</v>
      </c>
      <c r="AY230" s="257" t="s">
        <v>139</v>
      </c>
    </row>
    <row r="231" s="16" customFormat="1">
      <c r="A231" s="16"/>
      <c r="B231" s="269"/>
      <c r="C231" s="270"/>
      <c r="D231" s="232" t="s">
        <v>150</v>
      </c>
      <c r="E231" s="271" t="s">
        <v>1</v>
      </c>
      <c r="F231" s="272" t="s">
        <v>172</v>
      </c>
      <c r="G231" s="270"/>
      <c r="H231" s="273">
        <v>73.471999999999994</v>
      </c>
      <c r="I231" s="274"/>
      <c r="J231" s="270"/>
      <c r="K231" s="270"/>
      <c r="L231" s="275"/>
      <c r="M231" s="276"/>
      <c r="N231" s="277"/>
      <c r="O231" s="277"/>
      <c r="P231" s="277"/>
      <c r="Q231" s="277"/>
      <c r="R231" s="277"/>
      <c r="S231" s="277"/>
      <c r="T231" s="278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T231" s="279" t="s">
        <v>150</v>
      </c>
      <c r="AU231" s="279" t="s">
        <v>91</v>
      </c>
      <c r="AV231" s="16" t="s">
        <v>146</v>
      </c>
      <c r="AW231" s="16" t="s">
        <v>36</v>
      </c>
      <c r="AX231" s="16" t="s">
        <v>89</v>
      </c>
      <c r="AY231" s="279" t="s">
        <v>139</v>
      </c>
    </row>
    <row r="232" s="2" customFormat="1" ht="37.8" customHeight="1">
      <c r="A232" s="39"/>
      <c r="B232" s="40"/>
      <c r="C232" s="219" t="s">
        <v>272</v>
      </c>
      <c r="D232" s="219" t="s">
        <v>141</v>
      </c>
      <c r="E232" s="220" t="s">
        <v>266</v>
      </c>
      <c r="F232" s="221" t="s">
        <v>267</v>
      </c>
      <c r="G232" s="222" t="s">
        <v>186</v>
      </c>
      <c r="H232" s="223">
        <v>111.47799999999999</v>
      </c>
      <c r="I232" s="224"/>
      <c r="J232" s="225">
        <f>ROUND(I232*H232,2)</f>
        <v>0</v>
      </c>
      <c r="K232" s="221" t="s">
        <v>145</v>
      </c>
      <c r="L232" s="45"/>
      <c r="M232" s="226" t="s">
        <v>1</v>
      </c>
      <c r="N232" s="227" t="s">
        <v>46</v>
      </c>
      <c r="O232" s="92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146</v>
      </c>
      <c r="AT232" s="230" t="s">
        <v>141</v>
      </c>
      <c r="AU232" s="230" t="s">
        <v>91</v>
      </c>
      <c r="AY232" s="18" t="s">
        <v>139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89</v>
      </c>
      <c r="BK232" s="231">
        <f>ROUND(I232*H232,2)</f>
        <v>0</v>
      </c>
      <c r="BL232" s="18" t="s">
        <v>146</v>
      </c>
      <c r="BM232" s="230" t="s">
        <v>1067</v>
      </c>
    </row>
    <row r="233" s="13" customFormat="1">
      <c r="A233" s="13"/>
      <c r="B233" s="237"/>
      <c r="C233" s="238"/>
      <c r="D233" s="232" t="s">
        <v>150</v>
      </c>
      <c r="E233" s="239" t="s">
        <v>1</v>
      </c>
      <c r="F233" s="240" t="s">
        <v>269</v>
      </c>
      <c r="G233" s="238"/>
      <c r="H233" s="239" t="s">
        <v>1</v>
      </c>
      <c r="I233" s="241"/>
      <c r="J233" s="238"/>
      <c r="K233" s="238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150</v>
      </c>
      <c r="AU233" s="246" t="s">
        <v>91</v>
      </c>
      <c r="AV233" s="13" t="s">
        <v>89</v>
      </c>
      <c r="AW233" s="13" t="s">
        <v>36</v>
      </c>
      <c r="AX233" s="13" t="s">
        <v>81</v>
      </c>
      <c r="AY233" s="246" t="s">
        <v>139</v>
      </c>
    </row>
    <row r="234" s="14" customFormat="1">
      <c r="A234" s="14"/>
      <c r="B234" s="247"/>
      <c r="C234" s="248"/>
      <c r="D234" s="232" t="s">
        <v>150</v>
      </c>
      <c r="E234" s="249" t="s">
        <v>1</v>
      </c>
      <c r="F234" s="250" t="s">
        <v>1068</v>
      </c>
      <c r="G234" s="248"/>
      <c r="H234" s="251">
        <v>61.932000000000002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150</v>
      </c>
      <c r="AU234" s="257" t="s">
        <v>91</v>
      </c>
      <c r="AV234" s="14" t="s">
        <v>91</v>
      </c>
      <c r="AW234" s="14" t="s">
        <v>36</v>
      </c>
      <c r="AX234" s="14" t="s">
        <v>81</v>
      </c>
      <c r="AY234" s="257" t="s">
        <v>139</v>
      </c>
    </row>
    <row r="235" s="14" customFormat="1">
      <c r="A235" s="14"/>
      <c r="B235" s="247"/>
      <c r="C235" s="248"/>
      <c r="D235" s="232" t="s">
        <v>150</v>
      </c>
      <c r="E235" s="249" t="s">
        <v>1</v>
      </c>
      <c r="F235" s="250" t="s">
        <v>1069</v>
      </c>
      <c r="G235" s="248"/>
      <c r="H235" s="251">
        <v>49.545999999999999</v>
      </c>
      <c r="I235" s="252"/>
      <c r="J235" s="248"/>
      <c r="K235" s="248"/>
      <c r="L235" s="253"/>
      <c r="M235" s="254"/>
      <c r="N235" s="255"/>
      <c r="O235" s="255"/>
      <c r="P235" s="255"/>
      <c r="Q235" s="255"/>
      <c r="R235" s="255"/>
      <c r="S235" s="255"/>
      <c r="T235" s="25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7" t="s">
        <v>150</v>
      </c>
      <c r="AU235" s="257" t="s">
        <v>91</v>
      </c>
      <c r="AV235" s="14" t="s">
        <v>91</v>
      </c>
      <c r="AW235" s="14" t="s">
        <v>36</v>
      </c>
      <c r="AX235" s="14" t="s">
        <v>81</v>
      </c>
      <c r="AY235" s="257" t="s">
        <v>139</v>
      </c>
    </row>
    <row r="236" s="16" customFormat="1">
      <c r="A236" s="16"/>
      <c r="B236" s="269"/>
      <c r="C236" s="270"/>
      <c r="D236" s="232" t="s">
        <v>150</v>
      </c>
      <c r="E236" s="271" t="s">
        <v>1</v>
      </c>
      <c r="F236" s="272" t="s">
        <v>172</v>
      </c>
      <c r="G236" s="270"/>
      <c r="H236" s="273">
        <v>111.47799999999999</v>
      </c>
      <c r="I236" s="274"/>
      <c r="J236" s="270"/>
      <c r="K236" s="270"/>
      <c r="L236" s="275"/>
      <c r="M236" s="276"/>
      <c r="N236" s="277"/>
      <c r="O236" s="277"/>
      <c r="P236" s="277"/>
      <c r="Q236" s="277"/>
      <c r="R236" s="277"/>
      <c r="S236" s="277"/>
      <c r="T236" s="278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T236" s="279" t="s">
        <v>150</v>
      </c>
      <c r="AU236" s="279" t="s">
        <v>91</v>
      </c>
      <c r="AV236" s="16" t="s">
        <v>146</v>
      </c>
      <c r="AW236" s="16" t="s">
        <v>36</v>
      </c>
      <c r="AX236" s="16" t="s">
        <v>89</v>
      </c>
      <c r="AY236" s="279" t="s">
        <v>139</v>
      </c>
    </row>
    <row r="237" s="2" customFormat="1" ht="37.8" customHeight="1">
      <c r="A237" s="39"/>
      <c r="B237" s="40"/>
      <c r="C237" s="219" t="s">
        <v>278</v>
      </c>
      <c r="D237" s="219" t="s">
        <v>141</v>
      </c>
      <c r="E237" s="220" t="s">
        <v>273</v>
      </c>
      <c r="F237" s="221" t="s">
        <v>274</v>
      </c>
      <c r="G237" s="222" t="s">
        <v>186</v>
      </c>
      <c r="H237" s="223">
        <v>111.47799999999999</v>
      </c>
      <c r="I237" s="224"/>
      <c r="J237" s="225">
        <f>ROUND(I237*H237,2)</f>
        <v>0</v>
      </c>
      <c r="K237" s="221" t="s">
        <v>145</v>
      </c>
      <c r="L237" s="45"/>
      <c r="M237" s="226" t="s">
        <v>1</v>
      </c>
      <c r="N237" s="227" t="s">
        <v>46</v>
      </c>
      <c r="O237" s="92"/>
      <c r="P237" s="228">
        <f>O237*H237</f>
        <v>0</v>
      </c>
      <c r="Q237" s="228">
        <v>0</v>
      </c>
      <c r="R237" s="228">
        <f>Q237*H237</f>
        <v>0</v>
      </c>
      <c r="S237" s="228">
        <v>0</v>
      </c>
      <c r="T237" s="229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0" t="s">
        <v>146</v>
      </c>
      <c r="AT237" s="230" t="s">
        <v>141</v>
      </c>
      <c r="AU237" s="230" t="s">
        <v>91</v>
      </c>
      <c r="AY237" s="18" t="s">
        <v>139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8" t="s">
        <v>89</v>
      </c>
      <c r="BK237" s="231">
        <f>ROUND(I237*H237,2)</f>
        <v>0</v>
      </c>
      <c r="BL237" s="18" t="s">
        <v>146</v>
      </c>
      <c r="BM237" s="230" t="s">
        <v>1070</v>
      </c>
    </row>
    <row r="238" s="13" customFormat="1">
      <c r="A238" s="13"/>
      <c r="B238" s="237"/>
      <c r="C238" s="238"/>
      <c r="D238" s="232" t="s">
        <v>150</v>
      </c>
      <c r="E238" s="239" t="s">
        <v>1</v>
      </c>
      <c r="F238" s="240" t="s">
        <v>269</v>
      </c>
      <c r="G238" s="238"/>
      <c r="H238" s="239" t="s">
        <v>1</v>
      </c>
      <c r="I238" s="241"/>
      <c r="J238" s="238"/>
      <c r="K238" s="238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150</v>
      </c>
      <c r="AU238" s="246" t="s">
        <v>91</v>
      </c>
      <c r="AV238" s="13" t="s">
        <v>89</v>
      </c>
      <c r="AW238" s="13" t="s">
        <v>36</v>
      </c>
      <c r="AX238" s="13" t="s">
        <v>81</v>
      </c>
      <c r="AY238" s="246" t="s">
        <v>139</v>
      </c>
    </row>
    <row r="239" s="14" customFormat="1">
      <c r="A239" s="14"/>
      <c r="B239" s="247"/>
      <c r="C239" s="248"/>
      <c r="D239" s="232" t="s">
        <v>150</v>
      </c>
      <c r="E239" s="249" t="s">
        <v>1</v>
      </c>
      <c r="F239" s="250" t="s">
        <v>1071</v>
      </c>
      <c r="G239" s="248"/>
      <c r="H239" s="251">
        <v>61.932000000000002</v>
      </c>
      <c r="I239" s="252"/>
      <c r="J239" s="248"/>
      <c r="K239" s="248"/>
      <c r="L239" s="253"/>
      <c r="M239" s="254"/>
      <c r="N239" s="255"/>
      <c r="O239" s="255"/>
      <c r="P239" s="255"/>
      <c r="Q239" s="255"/>
      <c r="R239" s="255"/>
      <c r="S239" s="255"/>
      <c r="T239" s="25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7" t="s">
        <v>150</v>
      </c>
      <c r="AU239" s="257" t="s">
        <v>91</v>
      </c>
      <c r="AV239" s="14" t="s">
        <v>91</v>
      </c>
      <c r="AW239" s="14" t="s">
        <v>36</v>
      </c>
      <c r="AX239" s="14" t="s">
        <v>81</v>
      </c>
      <c r="AY239" s="257" t="s">
        <v>139</v>
      </c>
    </row>
    <row r="240" s="14" customFormat="1">
      <c r="A240" s="14"/>
      <c r="B240" s="247"/>
      <c r="C240" s="248"/>
      <c r="D240" s="232" t="s">
        <v>150</v>
      </c>
      <c r="E240" s="249" t="s">
        <v>1</v>
      </c>
      <c r="F240" s="250" t="s">
        <v>1072</v>
      </c>
      <c r="G240" s="248"/>
      <c r="H240" s="251">
        <v>49.545999999999999</v>
      </c>
      <c r="I240" s="252"/>
      <c r="J240" s="248"/>
      <c r="K240" s="248"/>
      <c r="L240" s="253"/>
      <c r="M240" s="254"/>
      <c r="N240" s="255"/>
      <c r="O240" s="255"/>
      <c r="P240" s="255"/>
      <c r="Q240" s="255"/>
      <c r="R240" s="255"/>
      <c r="S240" s="255"/>
      <c r="T240" s="25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7" t="s">
        <v>150</v>
      </c>
      <c r="AU240" s="257" t="s">
        <v>91</v>
      </c>
      <c r="AV240" s="14" t="s">
        <v>91</v>
      </c>
      <c r="AW240" s="14" t="s">
        <v>36</v>
      </c>
      <c r="AX240" s="14" t="s">
        <v>81</v>
      </c>
      <c r="AY240" s="257" t="s">
        <v>139</v>
      </c>
    </row>
    <row r="241" s="16" customFormat="1">
      <c r="A241" s="16"/>
      <c r="B241" s="269"/>
      <c r="C241" s="270"/>
      <c r="D241" s="232" t="s">
        <v>150</v>
      </c>
      <c r="E241" s="271" t="s">
        <v>1</v>
      </c>
      <c r="F241" s="272" t="s">
        <v>172</v>
      </c>
      <c r="G241" s="270"/>
      <c r="H241" s="273">
        <v>111.47799999999999</v>
      </c>
      <c r="I241" s="274"/>
      <c r="J241" s="270"/>
      <c r="K241" s="270"/>
      <c r="L241" s="275"/>
      <c r="M241" s="276"/>
      <c r="N241" s="277"/>
      <c r="O241" s="277"/>
      <c r="P241" s="277"/>
      <c r="Q241" s="277"/>
      <c r="R241" s="277"/>
      <c r="S241" s="277"/>
      <c r="T241" s="278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T241" s="279" t="s">
        <v>150</v>
      </c>
      <c r="AU241" s="279" t="s">
        <v>91</v>
      </c>
      <c r="AV241" s="16" t="s">
        <v>146</v>
      </c>
      <c r="AW241" s="16" t="s">
        <v>36</v>
      </c>
      <c r="AX241" s="16" t="s">
        <v>89</v>
      </c>
      <c r="AY241" s="279" t="s">
        <v>139</v>
      </c>
    </row>
    <row r="242" s="2" customFormat="1" ht="37.8" customHeight="1">
      <c r="A242" s="39"/>
      <c r="B242" s="40"/>
      <c r="C242" s="219" t="s">
        <v>283</v>
      </c>
      <c r="D242" s="219" t="s">
        <v>141</v>
      </c>
      <c r="E242" s="220" t="s">
        <v>279</v>
      </c>
      <c r="F242" s="221" t="s">
        <v>280</v>
      </c>
      <c r="G242" s="222" t="s">
        <v>186</v>
      </c>
      <c r="H242" s="223">
        <v>12.385999999999999</v>
      </c>
      <c r="I242" s="224"/>
      <c r="J242" s="225">
        <f>ROUND(I242*H242,2)</f>
        <v>0</v>
      </c>
      <c r="K242" s="221" t="s">
        <v>145</v>
      </c>
      <c r="L242" s="45"/>
      <c r="M242" s="226" t="s">
        <v>1</v>
      </c>
      <c r="N242" s="227" t="s">
        <v>46</v>
      </c>
      <c r="O242" s="92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0" t="s">
        <v>146</v>
      </c>
      <c r="AT242" s="230" t="s">
        <v>141</v>
      </c>
      <c r="AU242" s="230" t="s">
        <v>91</v>
      </c>
      <c r="AY242" s="18" t="s">
        <v>139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8" t="s">
        <v>89</v>
      </c>
      <c r="BK242" s="231">
        <f>ROUND(I242*H242,2)</f>
        <v>0</v>
      </c>
      <c r="BL242" s="18" t="s">
        <v>146</v>
      </c>
      <c r="BM242" s="230" t="s">
        <v>1073</v>
      </c>
    </row>
    <row r="243" s="13" customFormat="1">
      <c r="A243" s="13"/>
      <c r="B243" s="237"/>
      <c r="C243" s="238"/>
      <c r="D243" s="232" t="s">
        <v>150</v>
      </c>
      <c r="E243" s="239" t="s">
        <v>1</v>
      </c>
      <c r="F243" s="240" t="s">
        <v>269</v>
      </c>
      <c r="G243" s="238"/>
      <c r="H243" s="239" t="s">
        <v>1</v>
      </c>
      <c r="I243" s="241"/>
      <c r="J243" s="238"/>
      <c r="K243" s="238"/>
      <c r="L243" s="242"/>
      <c r="M243" s="243"/>
      <c r="N243" s="244"/>
      <c r="O243" s="244"/>
      <c r="P243" s="244"/>
      <c r="Q243" s="244"/>
      <c r="R243" s="244"/>
      <c r="S243" s="244"/>
      <c r="T243" s="24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6" t="s">
        <v>150</v>
      </c>
      <c r="AU243" s="246" t="s">
        <v>91</v>
      </c>
      <c r="AV243" s="13" t="s">
        <v>89</v>
      </c>
      <c r="AW243" s="13" t="s">
        <v>36</v>
      </c>
      <c r="AX243" s="13" t="s">
        <v>81</v>
      </c>
      <c r="AY243" s="246" t="s">
        <v>139</v>
      </c>
    </row>
    <row r="244" s="14" customFormat="1">
      <c r="A244" s="14"/>
      <c r="B244" s="247"/>
      <c r="C244" s="248"/>
      <c r="D244" s="232" t="s">
        <v>150</v>
      </c>
      <c r="E244" s="249" t="s">
        <v>1</v>
      </c>
      <c r="F244" s="250" t="s">
        <v>1074</v>
      </c>
      <c r="G244" s="248"/>
      <c r="H244" s="251">
        <v>12.385999999999999</v>
      </c>
      <c r="I244" s="252"/>
      <c r="J244" s="248"/>
      <c r="K244" s="248"/>
      <c r="L244" s="253"/>
      <c r="M244" s="254"/>
      <c r="N244" s="255"/>
      <c r="O244" s="255"/>
      <c r="P244" s="255"/>
      <c r="Q244" s="255"/>
      <c r="R244" s="255"/>
      <c r="S244" s="255"/>
      <c r="T244" s="25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7" t="s">
        <v>150</v>
      </c>
      <c r="AU244" s="257" t="s">
        <v>91</v>
      </c>
      <c r="AV244" s="14" t="s">
        <v>91</v>
      </c>
      <c r="AW244" s="14" t="s">
        <v>36</v>
      </c>
      <c r="AX244" s="14" t="s">
        <v>81</v>
      </c>
      <c r="AY244" s="257" t="s">
        <v>139</v>
      </c>
    </row>
    <row r="245" s="16" customFormat="1">
      <c r="A245" s="16"/>
      <c r="B245" s="269"/>
      <c r="C245" s="270"/>
      <c r="D245" s="232" t="s">
        <v>150</v>
      </c>
      <c r="E245" s="271" t="s">
        <v>1</v>
      </c>
      <c r="F245" s="272" t="s">
        <v>172</v>
      </c>
      <c r="G245" s="270"/>
      <c r="H245" s="273">
        <v>12.385999999999999</v>
      </c>
      <c r="I245" s="274"/>
      <c r="J245" s="270"/>
      <c r="K245" s="270"/>
      <c r="L245" s="275"/>
      <c r="M245" s="276"/>
      <c r="N245" s="277"/>
      <c r="O245" s="277"/>
      <c r="P245" s="277"/>
      <c r="Q245" s="277"/>
      <c r="R245" s="277"/>
      <c r="S245" s="277"/>
      <c r="T245" s="278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T245" s="279" t="s">
        <v>150</v>
      </c>
      <c r="AU245" s="279" t="s">
        <v>91</v>
      </c>
      <c r="AV245" s="16" t="s">
        <v>146</v>
      </c>
      <c r="AW245" s="16" t="s">
        <v>36</v>
      </c>
      <c r="AX245" s="16" t="s">
        <v>89</v>
      </c>
      <c r="AY245" s="279" t="s">
        <v>139</v>
      </c>
    </row>
    <row r="246" s="2" customFormat="1" ht="37.8" customHeight="1">
      <c r="A246" s="39"/>
      <c r="B246" s="40"/>
      <c r="C246" s="219" t="s">
        <v>288</v>
      </c>
      <c r="D246" s="219" t="s">
        <v>141</v>
      </c>
      <c r="E246" s="220" t="s">
        <v>284</v>
      </c>
      <c r="F246" s="221" t="s">
        <v>285</v>
      </c>
      <c r="G246" s="222" t="s">
        <v>186</v>
      </c>
      <c r="H246" s="223">
        <v>12.385999999999999</v>
      </c>
      <c r="I246" s="224"/>
      <c r="J246" s="225">
        <f>ROUND(I246*H246,2)</f>
        <v>0</v>
      </c>
      <c r="K246" s="221" t="s">
        <v>145</v>
      </c>
      <c r="L246" s="45"/>
      <c r="M246" s="226" t="s">
        <v>1</v>
      </c>
      <c r="N246" s="227" t="s">
        <v>46</v>
      </c>
      <c r="O246" s="92"/>
      <c r="P246" s="228">
        <f>O246*H246</f>
        <v>0</v>
      </c>
      <c r="Q246" s="228">
        <v>0</v>
      </c>
      <c r="R246" s="228">
        <f>Q246*H246</f>
        <v>0</v>
      </c>
      <c r="S246" s="228">
        <v>0</v>
      </c>
      <c r="T246" s="229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0" t="s">
        <v>146</v>
      </c>
      <c r="AT246" s="230" t="s">
        <v>141</v>
      </c>
      <c r="AU246" s="230" t="s">
        <v>91</v>
      </c>
      <c r="AY246" s="18" t="s">
        <v>139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8" t="s">
        <v>89</v>
      </c>
      <c r="BK246" s="231">
        <f>ROUND(I246*H246,2)</f>
        <v>0</v>
      </c>
      <c r="BL246" s="18" t="s">
        <v>146</v>
      </c>
      <c r="BM246" s="230" t="s">
        <v>1075</v>
      </c>
    </row>
    <row r="247" s="13" customFormat="1">
      <c r="A247" s="13"/>
      <c r="B247" s="237"/>
      <c r="C247" s="238"/>
      <c r="D247" s="232" t="s">
        <v>150</v>
      </c>
      <c r="E247" s="239" t="s">
        <v>1</v>
      </c>
      <c r="F247" s="240" t="s">
        <v>269</v>
      </c>
      <c r="G247" s="238"/>
      <c r="H247" s="239" t="s">
        <v>1</v>
      </c>
      <c r="I247" s="241"/>
      <c r="J247" s="238"/>
      <c r="K247" s="238"/>
      <c r="L247" s="242"/>
      <c r="M247" s="243"/>
      <c r="N247" s="244"/>
      <c r="O247" s="244"/>
      <c r="P247" s="244"/>
      <c r="Q247" s="244"/>
      <c r="R247" s="244"/>
      <c r="S247" s="244"/>
      <c r="T247" s="24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6" t="s">
        <v>150</v>
      </c>
      <c r="AU247" s="246" t="s">
        <v>91</v>
      </c>
      <c r="AV247" s="13" t="s">
        <v>89</v>
      </c>
      <c r="AW247" s="13" t="s">
        <v>36</v>
      </c>
      <c r="AX247" s="13" t="s">
        <v>81</v>
      </c>
      <c r="AY247" s="246" t="s">
        <v>139</v>
      </c>
    </row>
    <row r="248" s="14" customFormat="1">
      <c r="A248" s="14"/>
      <c r="B248" s="247"/>
      <c r="C248" s="248"/>
      <c r="D248" s="232" t="s">
        <v>150</v>
      </c>
      <c r="E248" s="249" t="s">
        <v>1</v>
      </c>
      <c r="F248" s="250" t="s">
        <v>1076</v>
      </c>
      <c r="G248" s="248"/>
      <c r="H248" s="251">
        <v>12.385999999999999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150</v>
      </c>
      <c r="AU248" s="257" t="s">
        <v>91</v>
      </c>
      <c r="AV248" s="14" t="s">
        <v>91</v>
      </c>
      <c r="AW248" s="14" t="s">
        <v>36</v>
      </c>
      <c r="AX248" s="14" t="s">
        <v>81</v>
      </c>
      <c r="AY248" s="257" t="s">
        <v>139</v>
      </c>
    </row>
    <row r="249" s="16" customFormat="1">
      <c r="A249" s="16"/>
      <c r="B249" s="269"/>
      <c r="C249" s="270"/>
      <c r="D249" s="232" t="s">
        <v>150</v>
      </c>
      <c r="E249" s="271" t="s">
        <v>1</v>
      </c>
      <c r="F249" s="272" t="s">
        <v>172</v>
      </c>
      <c r="G249" s="270"/>
      <c r="H249" s="273">
        <v>12.385999999999999</v>
      </c>
      <c r="I249" s="274"/>
      <c r="J249" s="270"/>
      <c r="K249" s="270"/>
      <c r="L249" s="275"/>
      <c r="M249" s="276"/>
      <c r="N249" s="277"/>
      <c r="O249" s="277"/>
      <c r="P249" s="277"/>
      <c r="Q249" s="277"/>
      <c r="R249" s="277"/>
      <c r="S249" s="277"/>
      <c r="T249" s="278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T249" s="279" t="s">
        <v>150</v>
      </c>
      <c r="AU249" s="279" t="s">
        <v>91</v>
      </c>
      <c r="AV249" s="16" t="s">
        <v>146</v>
      </c>
      <c r="AW249" s="16" t="s">
        <v>36</v>
      </c>
      <c r="AX249" s="16" t="s">
        <v>89</v>
      </c>
      <c r="AY249" s="279" t="s">
        <v>139</v>
      </c>
    </row>
    <row r="250" s="2" customFormat="1" ht="33" customHeight="1">
      <c r="A250" s="39"/>
      <c r="B250" s="40"/>
      <c r="C250" s="219" t="s">
        <v>297</v>
      </c>
      <c r="D250" s="219" t="s">
        <v>141</v>
      </c>
      <c r="E250" s="220" t="s">
        <v>289</v>
      </c>
      <c r="F250" s="221" t="s">
        <v>290</v>
      </c>
      <c r="G250" s="222" t="s">
        <v>291</v>
      </c>
      <c r="H250" s="223">
        <v>198.18299999999999</v>
      </c>
      <c r="I250" s="224"/>
      <c r="J250" s="225">
        <f>ROUND(I250*H250,2)</f>
        <v>0</v>
      </c>
      <c r="K250" s="221" t="s">
        <v>145</v>
      </c>
      <c r="L250" s="45"/>
      <c r="M250" s="226" t="s">
        <v>1</v>
      </c>
      <c r="N250" s="227" t="s">
        <v>46</v>
      </c>
      <c r="O250" s="92"/>
      <c r="P250" s="228">
        <f>O250*H250</f>
        <v>0</v>
      </c>
      <c r="Q250" s="228">
        <v>0</v>
      </c>
      <c r="R250" s="228">
        <f>Q250*H250</f>
        <v>0</v>
      </c>
      <c r="S250" s="228">
        <v>0</v>
      </c>
      <c r="T250" s="229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0" t="s">
        <v>146</v>
      </c>
      <c r="AT250" s="230" t="s">
        <v>141</v>
      </c>
      <c r="AU250" s="230" t="s">
        <v>91</v>
      </c>
      <c r="AY250" s="18" t="s">
        <v>139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8" t="s">
        <v>89</v>
      </c>
      <c r="BK250" s="231">
        <f>ROUND(I250*H250,2)</f>
        <v>0</v>
      </c>
      <c r="BL250" s="18" t="s">
        <v>146</v>
      </c>
      <c r="BM250" s="230" t="s">
        <v>1077</v>
      </c>
    </row>
    <row r="251" s="13" customFormat="1">
      <c r="A251" s="13"/>
      <c r="B251" s="237"/>
      <c r="C251" s="238"/>
      <c r="D251" s="232" t="s">
        <v>150</v>
      </c>
      <c r="E251" s="239" t="s">
        <v>1</v>
      </c>
      <c r="F251" s="240" t="s">
        <v>293</v>
      </c>
      <c r="G251" s="238"/>
      <c r="H251" s="239" t="s">
        <v>1</v>
      </c>
      <c r="I251" s="241"/>
      <c r="J251" s="238"/>
      <c r="K251" s="238"/>
      <c r="L251" s="242"/>
      <c r="M251" s="243"/>
      <c r="N251" s="244"/>
      <c r="O251" s="244"/>
      <c r="P251" s="244"/>
      <c r="Q251" s="244"/>
      <c r="R251" s="244"/>
      <c r="S251" s="244"/>
      <c r="T251" s="24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6" t="s">
        <v>150</v>
      </c>
      <c r="AU251" s="246" t="s">
        <v>91</v>
      </c>
      <c r="AV251" s="13" t="s">
        <v>89</v>
      </c>
      <c r="AW251" s="13" t="s">
        <v>36</v>
      </c>
      <c r="AX251" s="13" t="s">
        <v>81</v>
      </c>
      <c r="AY251" s="246" t="s">
        <v>139</v>
      </c>
    </row>
    <row r="252" s="14" customFormat="1">
      <c r="A252" s="14"/>
      <c r="B252" s="247"/>
      <c r="C252" s="248"/>
      <c r="D252" s="232" t="s">
        <v>150</v>
      </c>
      <c r="E252" s="249" t="s">
        <v>1</v>
      </c>
      <c r="F252" s="250" t="s">
        <v>1078</v>
      </c>
      <c r="G252" s="248"/>
      <c r="H252" s="251">
        <v>99.090999999999994</v>
      </c>
      <c r="I252" s="252"/>
      <c r="J252" s="248"/>
      <c r="K252" s="248"/>
      <c r="L252" s="253"/>
      <c r="M252" s="254"/>
      <c r="N252" s="255"/>
      <c r="O252" s="255"/>
      <c r="P252" s="255"/>
      <c r="Q252" s="255"/>
      <c r="R252" s="255"/>
      <c r="S252" s="255"/>
      <c r="T252" s="25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7" t="s">
        <v>150</v>
      </c>
      <c r="AU252" s="257" t="s">
        <v>91</v>
      </c>
      <c r="AV252" s="14" t="s">
        <v>91</v>
      </c>
      <c r="AW252" s="14" t="s">
        <v>36</v>
      </c>
      <c r="AX252" s="14" t="s">
        <v>81</v>
      </c>
      <c r="AY252" s="257" t="s">
        <v>139</v>
      </c>
    </row>
    <row r="253" s="14" customFormat="1">
      <c r="A253" s="14"/>
      <c r="B253" s="247"/>
      <c r="C253" s="248"/>
      <c r="D253" s="232" t="s">
        <v>150</v>
      </c>
      <c r="E253" s="249" t="s">
        <v>1</v>
      </c>
      <c r="F253" s="250" t="s">
        <v>1079</v>
      </c>
      <c r="G253" s="248"/>
      <c r="H253" s="251">
        <v>79.274000000000001</v>
      </c>
      <c r="I253" s="252"/>
      <c r="J253" s="248"/>
      <c r="K253" s="248"/>
      <c r="L253" s="253"/>
      <c r="M253" s="254"/>
      <c r="N253" s="255"/>
      <c r="O253" s="255"/>
      <c r="P253" s="255"/>
      <c r="Q253" s="255"/>
      <c r="R253" s="255"/>
      <c r="S253" s="255"/>
      <c r="T253" s="25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7" t="s">
        <v>150</v>
      </c>
      <c r="AU253" s="257" t="s">
        <v>91</v>
      </c>
      <c r="AV253" s="14" t="s">
        <v>91</v>
      </c>
      <c r="AW253" s="14" t="s">
        <v>36</v>
      </c>
      <c r="AX253" s="14" t="s">
        <v>81</v>
      </c>
      <c r="AY253" s="257" t="s">
        <v>139</v>
      </c>
    </row>
    <row r="254" s="14" customFormat="1">
      <c r="A254" s="14"/>
      <c r="B254" s="247"/>
      <c r="C254" s="248"/>
      <c r="D254" s="232" t="s">
        <v>150</v>
      </c>
      <c r="E254" s="249" t="s">
        <v>1</v>
      </c>
      <c r="F254" s="250" t="s">
        <v>1080</v>
      </c>
      <c r="G254" s="248"/>
      <c r="H254" s="251">
        <v>19.818000000000001</v>
      </c>
      <c r="I254" s="252"/>
      <c r="J254" s="248"/>
      <c r="K254" s="248"/>
      <c r="L254" s="253"/>
      <c r="M254" s="254"/>
      <c r="N254" s="255"/>
      <c r="O254" s="255"/>
      <c r="P254" s="255"/>
      <c r="Q254" s="255"/>
      <c r="R254" s="255"/>
      <c r="S254" s="255"/>
      <c r="T254" s="25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7" t="s">
        <v>150</v>
      </c>
      <c r="AU254" s="257" t="s">
        <v>91</v>
      </c>
      <c r="AV254" s="14" t="s">
        <v>91</v>
      </c>
      <c r="AW254" s="14" t="s">
        <v>36</v>
      </c>
      <c r="AX254" s="14" t="s">
        <v>81</v>
      </c>
      <c r="AY254" s="257" t="s">
        <v>139</v>
      </c>
    </row>
    <row r="255" s="16" customFormat="1">
      <c r="A255" s="16"/>
      <c r="B255" s="269"/>
      <c r="C255" s="270"/>
      <c r="D255" s="232" t="s">
        <v>150</v>
      </c>
      <c r="E255" s="271" t="s">
        <v>1</v>
      </c>
      <c r="F255" s="272" t="s">
        <v>172</v>
      </c>
      <c r="G255" s="270"/>
      <c r="H255" s="273">
        <v>198.18299999999999</v>
      </c>
      <c r="I255" s="274"/>
      <c r="J255" s="270"/>
      <c r="K255" s="270"/>
      <c r="L255" s="275"/>
      <c r="M255" s="276"/>
      <c r="N255" s="277"/>
      <c r="O255" s="277"/>
      <c r="P255" s="277"/>
      <c r="Q255" s="277"/>
      <c r="R255" s="277"/>
      <c r="S255" s="277"/>
      <c r="T255" s="278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T255" s="279" t="s">
        <v>150</v>
      </c>
      <c r="AU255" s="279" t="s">
        <v>91</v>
      </c>
      <c r="AV255" s="16" t="s">
        <v>146</v>
      </c>
      <c r="AW255" s="16" t="s">
        <v>36</v>
      </c>
      <c r="AX255" s="16" t="s">
        <v>89</v>
      </c>
      <c r="AY255" s="279" t="s">
        <v>139</v>
      </c>
    </row>
    <row r="256" s="2" customFormat="1" ht="16.5" customHeight="1">
      <c r="A256" s="39"/>
      <c r="B256" s="40"/>
      <c r="C256" s="219" t="s">
        <v>301</v>
      </c>
      <c r="D256" s="219" t="s">
        <v>141</v>
      </c>
      <c r="E256" s="220" t="s">
        <v>298</v>
      </c>
      <c r="F256" s="221" t="s">
        <v>299</v>
      </c>
      <c r="G256" s="222" t="s">
        <v>186</v>
      </c>
      <c r="H256" s="223">
        <v>123.864</v>
      </c>
      <c r="I256" s="224"/>
      <c r="J256" s="225">
        <f>ROUND(I256*H256,2)</f>
        <v>0</v>
      </c>
      <c r="K256" s="221" t="s">
        <v>145</v>
      </c>
      <c r="L256" s="45"/>
      <c r="M256" s="226" t="s">
        <v>1</v>
      </c>
      <c r="N256" s="227" t="s">
        <v>46</v>
      </c>
      <c r="O256" s="92"/>
      <c r="P256" s="228">
        <f>O256*H256</f>
        <v>0</v>
      </c>
      <c r="Q256" s="228">
        <v>0</v>
      </c>
      <c r="R256" s="228">
        <f>Q256*H256</f>
        <v>0</v>
      </c>
      <c r="S256" s="228">
        <v>0</v>
      </c>
      <c r="T256" s="229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146</v>
      </c>
      <c r="AT256" s="230" t="s">
        <v>141</v>
      </c>
      <c r="AU256" s="230" t="s">
        <v>91</v>
      </c>
      <c r="AY256" s="18" t="s">
        <v>139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89</v>
      </c>
      <c r="BK256" s="231">
        <f>ROUND(I256*H256,2)</f>
        <v>0</v>
      </c>
      <c r="BL256" s="18" t="s">
        <v>146</v>
      </c>
      <c r="BM256" s="230" t="s">
        <v>1081</v>
      </c>
    </row>
    <row r="257" s="13" customFormat="1">
      <c r="A257" s="13"/>
      <c r="B257" s="237"/>
      <c r="C257" s="238"/>
      <c r="D257" s="232" t="s">
        <v>150</v>
      </c>
      <c r="E257" s="239" t="s">
        <v>1</v>
      </c>
      <c r="F257" s="240" t="s">
        <v>293</v>
      </c>
      <c r="G257" s="238"/>
      <c r="H257" s="239" t="s">
        <v>1</v>
      </c>
      <c r="I257" s="241"/>
      <c r="J257" s="238"/>
      <c r="K257" s="238"/>
      <c r="L257" s="242"/>
      <c r="M257" s="243"/>
      <c r="N257" s="244"/>
      <c r="O257" s="244"/>
      <c r="P257" s="244"/>
      <c r="Q257" s="244"/>
      <c r="R257" s="244"/>
      <c r="S257" s="244"/>
      <c r="T257" s="24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6" t="s">
        <v>150</v>
      </c>
      <c r="AU257" s="246" t="s">
        <v>91</v>
      </c>
      <c r="AV257" s="13" t="s">
        <v>89</v>
      </c>
      <c r="AW257" s="13" t="s">
        <v>36</v>
      </c>
      <c r="AX257" s="13" t="s">
        <v>81</v>
      </c>
      <c r="AY257" s="246" t="s">
        <v>139</v>
      </c>
    </row>
    <row r="258" s="14" customFormat="1">
      <c r="A258" s="14"/>
      <c r="B258" s="247"/>
      <c r="C258" s="248"/>
      <c r="D258" s="232" t="s">
        <v>150</v>
      </c>
      <c r="E258" s="249" t="s">
        <v>1</v>
      </c>
      <c r="F258" s="250" t="s">
        <v>1068</v>
      </c>
      <c r="G258" s="248"/>
      <c r="H258" s="251">
        <v>61.932000000000002</v>
      </c>
      <c r="I258" s="252"/>
      <c r="J258" s="248"/>
      <c r="K258" s="248"/>
      <c r="L258" s="253"/>
      <c r="M258" s="254"/>
      <c r="N258" s="255"/>
      <c r="O258" s="255"/>
      <c r="P258" s="255"/>
      <c r="Q258" s="255"/>
      <c r="R258" s="255"/>
      <c r="S258" s="255"/>
      <c r="T258" s="25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7" t="s">
        <v>150</v>
      </c>
      <c r="AU258" s="257" t="s">
        <v>91</v>
      </c>
      <c r="AV258" s="14" t="s">
        <v>91</v>
      </c>
      <c r="AW258" s="14" t="s">
        <v>36</v>
      </c>
      <c r="AX258" s="14" t="s">
        <v>81</v>
      </c>
      <c r="AY258" s="257" t="s">
        <v>139</v>
      </c>
    </row>
    <row r="259" s="14" customFormat="1">
      <c r="A259" s="14"/>
      <c r="B259" s="247"/>
      <c r="C259" s="248"/>
      <c r="D259" s="232" t="s">
        <v>150</v>
      </c>
      <c r="E259" s="249" t="s">
        <v>1</v>
      </c>
      <c r="F259" s="250" t="s">
        <v>1069</v>
      </c>
      <c r="G259" s="248"/>
      <c r="H259" s="251">
        <v>49.545999999999999</v>
      </c>
      <c r="I259" s="252"/>
      <c r="J259" s="248"/>
      <c r="K259" s="248"/>
      <c r="L259" s="253"/>
      <c r="M259" s="254"/>
      <c r="N259" s="255"/>
      <c r="O259" s="255"/>
      <c r="P259" s="255"/>
      <c r="Q259" s="255"/>
      <c r="R259" s="255"/>
      <c r="S259" s="255"/>
      <c r="T259" s="25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7" t="s">
        <v>150</v>
      </c>
      <c r="AU259" s="257" t="s">
        <v>91</v>
      </c>
      <c r="AV259" s="14" t="s">
        <v>91</v>
      </c>
      <c r="AW259" s="14" t="s">
        <v>36</v>
      </c>
      <c r="AX259" s="14" t="s">
        <v>81</v>
      </c>
      <c r="AY259" s="257" t="s">
        <v>139</v>
      </c>
    </row>
    <row r="260" s="14" customFormat="1">
      <c r="A260" s="14"/>
      <c r="B260" s="247"/>
      <c r="C260" s="248"/>
      <c r="D260" s="232" t="s">
        <v>150</v>
      </c>
      <c r="E260" s="249" t="s">
        <v>1</v>
      </c>
      <c r="F260" s="250" t="s">
        <v>1074</v>
      </c>
      <c r="G260" s="248"/>
      <c r="H260" s="251">
        <v>12.385999999999999</v>
      </c>
      <c r="I260" s="252"/>
      <c r="J260" s="248"/>
      <c r="K260" s="248"/>
      <c r="L260" s="253"/>
      <c r="M260" s="254"/>
      <c r="N260" s="255"/>
      <c r="O260" s="255"/>
      <c r="P260" s="255"/>
      <c r="Q260" s="255"/>
      <c r="R260" s="255"/>
      <c r="S260" s="255"/>
      <c r="T260" s="25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7" t="s">
        <v>150</v>
      </c>
      <c r="AU260" s="257" t="s">
        <v>91</v>
      </c>
      <c r="AV260" s="14" t="s">
        <v>91</v>
      </c>
      <c r="AW260" s="14" t="s">
        <v>36</v>
      </c>
      <c r="AX260" s="14" t="s">
        <v>81</v>
      </c>
      <c r="AY260" s="257" t="s">
        <v>139</v>
      </c>
    </row>
    <row r="261" s="16" customFormat="1">
      <c r="A261" s="16"/>
      <c r="B261" s="269"/>
      <c r="C261" s="270"/>
      <c r="D261" s="232" t="s">
        <v>150</v>
      </c>
      <c r="E261" s="271" t="s">
        <v>1</v>
      </c>
      <c r="F261" s="272" t="s">
        <v>172</v>
      </c>
      <c r="G261" s="270"/>
      <c r="H261" s="273">
        <v>123.864</v>
      </c>
      <c r="I261" s="274"/>
      <c r="J261" s="270"/>
      <c r="K261" s="270"/>
      <c r="L261" s="275"/>
      <c r="M261" s="276"/>
      <c r="N261" s="277"/>
      <c r="O261" s="277"/>
      <c r="P261" s="277"/>
      <c r="Q261" s="277"/>
      <c r="R261" s="277"/>
      <c r="S261" s="277"/>
      <c r="T261" s="278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T261" s="279" t="s">
        <v>150</v>
      </c>
      <c r="AU261" s="279" t="s">
        <v>91</v>
      </c>
      <c r="AV261" s="16" t="s">
        <v>146</v>
      </c>
      <c r="AW261" s="16" t="s">
        <v>36</v>
      </c>
      <c r="AX261" s="16" t="s">
        <v>89</v>
      </c>
      <c r="AY261" s="279" t="s">
        <v>139</v>
      </c>
    </row>
    <row r="262" s="2" customFormat="1" ht="24.15" customHeight="1">
      <c r="A262" s="39"/>
      <c r="B262" s="40"/>
      <c r="C262" s="219" t="s">
        <v>326</v>
      </c>
      <c r="D262" s="219" t="s">
        <v>141</v>
      </c>
      <c r="E262" s="220" t="s">
        <v>302</v>
      </c>
      <c r="F262" s="221" t="s">
        <v>303</v>
      </c>
      <c r="G262" s="222" t="s">
        <v>186</v>
      </c>
      <c r="H262" s="223">
        <v>82.013000000000005</v>
      </c>
      <c r="I262" s="224"/>
      <c r="J262" s="225">
        <f>ROUND(I262*H262,2)</f>
        <v>0</v>
      </c>
      <c r="K262" s="221" t="s">
        <v>145</v>
      </c>
      <c r="L262" s="45"/>
      <c r="M262" s="226" t="s">
        <v>1</v>
      </c>
      <c r="N262" s="227" t="s">
        <v>46</v>
      </c>
      <c r="O262" s="92"/>
      <c r="P262" s="228">
        <f>O262*H262</f>
        <v>0</v>
      </c>
      <c r="Q262" s="228">
        <v>0</v>
      </c>
      <c r="R262" s="228">
        <f>Q262*H262</f>
        <v>0</v>
      </c>
      <c r="S262" s="228">
        <v>0</v>
      </c>
      <c r="T262" s="229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0" t="s">
        <v>146</v>
      </c>
      <c r="AT262" s="230" t="s">
        <v>141</v>
      </c>
      <c r="AU262" s="230" t="s">
        <v>91</v>
      </c>
      <c r="AY262" s="18" t="s">
        <v>139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8" t="s">
        <v>89</v>
      </c>
      <c r="BK262" s="231">
        <f>ROUND(I262*H262,2)</f>
        <v>0</v>
      </c>
      <c r="BL262" s="18" t="s">
        <v>146</v>
      </c>
      <c r="BM262" s="230" t="s">
        <v>1082</v>
      </c>
    </row>
    <row r="263" s="13" customFormat="1">
      <c r="A263" s="13"/>
      <c r="B263" s="237"/>
      <c r="C263" s="238"/>
      <c r="D263" s="232" t="s">
        <v>150</v>
      </c>
      <c r="E263" s="239" t="s">
        <v>1</v>
      </c>
      <c r="F263" s="240" t="s">
        <v>305</v>
      </c>
      <c r="G263" s="238"/>
      <c r="H263" s="239" t="s">
        <v>1</v>
      </c>
      <c r="I263" s="241"/>
      <c r="J263" s="238"/>
      <c r="K263" s="238"/>
      <c r="L263" s="242"/>
      <c r="M263" s="243"/>
      <c r="N263" s="244"/>
      <c r="O263" s="244"/>
      <c r="P263" s="244"/>
      <c r="Q263" s="244"/>
      <c r="R263" s="244"/>
      <c r="S263" s="244"/>
      <c r="T263" s="24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6" t="s">
        <v>150</v>
      </c>
      <c r="AU263" s="246" t="s">
        <v>91</v>
      </c>
      <c r="AV263" s="13" t="s">
        <v>89</v>
      </c>
      <c r="AW263" s="13" t="s">
        <v>36</v>
      </c>
      <c r="AX263" s="13" t="s">
        <v>81</v>
      </c>
      <c r="AY263" s="246" t="s">
        <v>139</v>
      </c>
    </row>
    <row r="264" s="14" customFormat="1">
      <c r="A264" s="14"/>
      <c r="B264" s="247"/>
      <c r="C264" s="248"/>
      <c r="D264" s="232" t="s">
        <v>150</v>
      </c>
      <c r="E264" s="249" t="s">
        <v>1</v>
      </c>
      <c r="F264" s="250" t="s">
        <v>1083</v>
      </c>
      <c r="G264" s="248"/>
      <c r="H264" s="251">
        <v>123.864</v>
      </c>
      <c r="I264" s="252"/>
      <c r="J264" s="248"/>
      <c r="K264" s="248"/>
      <c r="L264" s="253"/>
      <c r="M264" s="254"/>
      <c r="N264" s="255"/>
      <c r="O264" s="255"/>
      <c r="P264" s="255"/>
      <c r="Q264" s="255"/>
      <c r="R264" s="255"/>
      <c r="S264" s="255"/>
      <c r="T264" s="25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7" t="s">
        <v>150</v>
      </c>
      <c r="AU264" s="257" t="s">
        <v>91</v>
      </c>
      <c r="AV264" s="14" t="s">
        <v>91</v>
      </c>
      <c r="AW264" s="14" t="s">
        <v>36</v>
      </c>
      <c r="AX264" s="14" t="s">
        <v>81</v>
      </c>
      <c r="AY264" s="257" t="s">
        <v>139</v>
      </c>
    </row>
    <row r="265" s="13" customFormat="1">
      <c r="A265" s="13"/>
      <c r="B265" s="237"/>
      <c r="C265" s="238"/>
      <c r="D265" s="232" t="s">
        <v>150</v>
      </c>
      <c r="E265" s="239" t="s">
        <v>1</v>
      </c>
      <c r="F265" s="240" t="s">
        <v>307</v>
      </c>
      <c r="G265" s="238"/>
      <c r="H265" s="239" t="s">
        <v>1</v>
      </c>
      <c r="I265" s="241"/>
      <c r="J265" s="238"/>
      <c r="K265" s="238"/>
      <c r="L265" s="242"/>
      <c r="M265" s="243"/>
      <c r="N265" s="244"/>
      <c r="O265" s="244"/>
      <c r="P265" s="244"/>
      <c r="Q265" s="244"/>
      <c r="R265" s="244"/>
      <c r="S265" s="244"/>
      <c r="T265" s="24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6" t="s">
        <v>150</v>
      </c>
      <c r="AU265" s="246" t="s">
        <v>91</v>
      </c>
      <c r="AV265" s="13" t="s">
        <v>89</v>
      </c>
      <c r="AW265" s="13" t="s">
        <v>36</v>
      </c>
      <c r="AX265" s="13" t="s">
        <v>81</v>
      </c>
      <c r="AY265" s="246" t="s">
        <v>139</v>
      </c>
    </row>
    <row r="266" s="14" customFormat="1">
      <c r="A266" s="14"/>
      <c r="B266" s="247"/>
      <c r="C266" s="248"/>
      <c r="D266" s="232" t="s">
        <v>150</v>
      </c>
      <c r="E266" s="249" t="s">
        <v>1</v>
      </c>
      <c r="F266" s="250" t="s">
        <v>1084</v>
      </c>
      <c r="G266" s="248"/>
      <c r="H266" s="251">
        <v>0.29699999999999999</v>
      </c>
      <c r="I266" s="252"/>
      <c r="J266" s="248"/>
      <c r="K266" s="248"/>
      <c r="L266" s="253"/>
      <c r="M266" s="254"/>
      <c r="N266" s="255"/>
      <c r="O266" s="255"/>
      <c r="P266" s="255"/>
      <c r="Q266" s="255"/>
      <c r="R266" s="255"/>
      <c r="S266" s="255"/>
      <c r="T266" s="25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7" t="s">
        <v>150</v>
      </c>
      <c r="AU266" s="257" t="s">
        <v>91</v>
      </c>
      <c r="AV266" s="14" t="s">
        <v>91</v>
      </c>
      <c r="AW266" s="14" t="s">
        <v>36</v>
      </c>
      <c r="AX266" s="14" t="s">
        <v>81</v>
      </c>
      <c r="AY266" s="257" t="s">
        <v>139</v>
      </c>
    </row>
    <row r="267" s="14" customFormat="1">
      <c r="A267" s="14"/>
      <c r="B267" s="247"/>
      <c r="C267" s="248"/>
      <c r="D267" s="232" t="s">
        <v>150</v>
      </c>
      <c r="E267" s="249" t="s">
        <v>1</v>
      </c>
      <c r="F267" s="250" t="s">
        <v>1085</v>
      </c>
      <c r="G267" s="248"/>
      <c r="H267" s="251">
        <v>0.040000000000000001</v>
      </c>
      <c r="I267" s="252"/>
      <c r="J267" s="248"/>
      <c r="K267" s="248"/>
      <c r="L267" s="253"/>
      <c r="M267" s="254"/>
      <c r="N267" s="255"/>
      <c r="O267" s="255"/>
      <c r="P267" s="255"/>
      <c r="Q267" s="255"/>
      <c r="R267" s="255"/>
      <c r="S267" s="255"/>
      <c r="T267" s="25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7" t="s">
        <v>150</v>
      </c>
      <c r="AU267" s="257" t="s">
        <v>91</v>
      </c>
      <c r="AV267" s="14" t="s">
        <v>91</v>
      </c>
      <c r="AW267" s="14" t="s">
        <v>36</v>
      </c>
      <c r="AX267" s="14" t="s">
        <v>81</v>
      </c>
      <c r="AY267" s="257" t="s">
        <v>139</v>
      </c>
    </row>
    <row r="268" s="14" customFormat="1">
      <c r="A268" s="14"/>
      <c r="B268" s="247"/>
      <c r="C268" s="248"/>
      <c r="D268" s="232" t="s">
        <v>150</v>
      </c>
      <c r="E268" s="249" t="s">
        <v>1</v>
      </c>
      <c r="F268" s="250" t="s">
        <v>1086</v>
      </c>
      <c r="G268" s="248"/>
      <c r="H268" s="251">
        <v>0.014999999999999999</v>
      </c>
      <c r="I268" s="252"/>
      <c r="J268" s="248"/>
      <c r="K268" s="248"/>
      <c r="L268" s="253"/>
      <c r="M268" s="254"/>
      <c r="N268" s="255"/>
      <c r="O268" s="255"/>
      <c r="P268" s="255"/>
      <c r="Q268" s="255"/>
      <c r="R268" s="255"/>
      <c r="S268" s="255"/>
      <c r="T268" s="256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7" t="s">
        <v>150</v>
      </c>
      <c r="AU268" s="257" t="s">
        <v>91</v>
      </c>
      <c r="AV268" s="14" t="s">
        <v>91</v>
      </c>
      <c r="AW268" s="14" t="s">
        <v>36</v>
      </c>
      <c r="AX268" s="14" t="s">
        <v>81</v>
      </c>
      <c r="AY268" s="257" t="s">
        <v>139</v>
      </c>
    </row>
    <row r="269" s="15" customFormat="1">
      <c r="A269" s="15"/>
      <c r="B269" s="258"/>
      <c r="C269" s="259"/>
      <c r="D269" s="232" t="s">
        <v>150</v>
      </c>
      <c r="E269" s="260" t="s">
        <v>1</v>
      </c>
      <c r="F269" s="261" t="s">
        <v>156</v>
      </c>
      <c r="G269" s="259"/>
      <c r="H269" s="262">
        <v>124.21599999999999</v>
      </c>
      <c r="I269" s="263"/>
      <c r="J269" s="259"/>
      <c r="K269" s="259"/>
      <c r="L269" s="264"/>
      <c r="M269" s="265"/>
      <c r="N269" s="266"/>
      <c r="O269" s="266"/>
      <c r="P269" s="266"/>
      <c r="Q269" s="266"/>
      <c r="R269" s="266"/>
      <c r="S269" s="266"/>
      <c r="T269" s="267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8" t="s">
        <v>150</v>
      </c>
      <c r="AU269" s="268" t="s">
        <v>91</v>
      </c>
      <c r="AV269" s="15" t="s">
        <v>157</v>
      </c>
      <c r="AW269" s="15" t="s">
        <v>36</v>
      </c>
      <c r="AX269" s="15" t="s">
        <v>81</v>
      </c>
      <c r="AY269" s="268" t="s">
        <v>139</v>
      </c>
    </row>
    <row r="270" s="13" customFormat="1">
      <c r="A270" s="13"/>
      <c r="B270" s="237"/>
      <c r="C270" s="238"/>
      <c r="D270" s="232" t="s">
        <v>150</v>
      </c>
      <c r="E270" s="239" t="s">
        <v>1</v>
      </c>
      <c r="F270" s="240" t="s">
        <v>313</v>
      </c>
      <c r="G270" s="238"/>
      <c r="H270" s="239" t="s">
        <v>1</v>
      </c>
      <c r="I270" s="241"/>
      <c r="J270" s="238"/>
      <c r="K270" s="238"/>
      <c r="L270" s="242"/>
      <c r="M270" s="243"/>
      <c r="N270" s="244"/>
      <c r="O270" s="244"/>
      <c r="P270" s="244"/>
      <c r="Q270" s="244"/>
      <c r="R270" s="244"/>
      <c r="S270" s="244"/>
      <c r="T270" s="24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6" t="s">
        <v>150</v>
      </c>
      <c r="AU270" s="246" t="s">
        <v>91</v>
      </c>
      <c r="AV270" s="13" t="s">
        <v>89</v>
      </c>
      <c r="AW270" s="13" t="s">
        <v>36</v>
      </c>
      <c r="AX270" s="13" t="s">
        <v>81</v>
      </c>
      <c r="AY270" s="246" t="s">
        <v>139</v>
      </c>
    </row>
    <row r="271" s="14" customFormat="1">
      <c r="A271" s="14"/>
      <c r="B271" s="247"/>
      <c r="C271" s="248"/>
      <c r="D271" s="232" t="s">
        <v>150</v>
      </c>
      <c r="E271" s="249" t="s">
        <v>1</v>
      </c>
      <c r="F271" s="250" t="s">
        <v>1040</v>
      </c>
      <c r="G271" s="248"/>
      <c r="H271" s="251">
        <v>-0.040000000000000001</v>
      </c>
      <c r="I271" s="252"/>
      <c r="J271" s="248"/>
      <c r="K271" s="248"/>
      <c r="L271" s="253"/>
      <c r="M271" s="254"/>
      <c r="N271" s="255"/>
      <c r="O271" s="255"/>
      <c r="P271" s="255"/>
      <c r="Q271" s="255"/>
      <c r="R271" s="255"/>
      <c r="S271" s="255"/>
      <c r="T271" s="256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7" t="s">
        <v>150</v>
      </c>
      <c r="AU271" s="257" t="s">
        <v>91</v>
      </c>
      <c r="AV271" s="14" t="s">
        <v>91</v>
      </c>
      <c r="AW271" s="14" t="s">
        <v>36</v>
      </c>
      <c r="AX271" s="14" t="s">
        <v>81</v>
      </c>
      <c r="AY271" s="257" t="s">
        <v>139</v>
      </c>
    </row>
    <row r="272" s="14" customFormat="1">
      <c r="A272" s="14"/>
      <c r="B272" s="247"/>
      <c r="C272" s="248"/>
      <c r="D272" s="232" t="s">
        <v>150</v>
      </c>
      <c r="E272" s="249" t="s">
        <v>1</v>
      </c>
      <c r="F272" s="250" t="s">
        <v>1087</v>
      </c>
      <c r="G272" s="248"/>
      <c r="H272" s="251">
        <v>-0.014999999999999999</v>
      </c>
      <c r="I272" s="252"/>
      <c r="J272" s="248"/>
      <c r="K272" s="248"/>
      <c r="L272" s="253"/>
      <c r="M272" s="254"/>
      <c r="N272" s="255"/>
      <c r="O272" s="255"/>
      <c r="P272" s="255"/>
      <c r="Q272" s="255"/>
      <c r="R272" s="255"/>
      <c r="S272" s="255"/>
      <c r="T272" s="25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7" t="s">
        <v>150</v>
      </c>
      <c r="AU272" s="257" t="s">
        <v>91</v>
      </c>
      <c r="AV272" s="14" t="s">
        <v>91</v>
      </c>
      <c r="AW272" s="14" t="s">
        <v>36</v>
      </c>
      <c r="AX272" s="14" t="s">
        <v>81</v>
      </c>
      <c r="AY272" s="257" t="s">
        <v>139</v>
      </c>
    </row>
    <row r="273" s="14" customFormat="1">
      <c r="A273" s="14"/>
      <c r="B273" s="247"/>
      <c r="C273" s="248"/>
      <c r="D273" s="232" t="s">
        <v>150</v>
      </c>
      <c r="E273" s="249" t="s">
        <v>1</v>
      </c>
      <c r="F273" s="250" t="s">
        <v>1088</v>
      </c>
      <c r="G273" s="248"/>
      <c r="H273" s="251">
        <v>-0.27200000000000002</v>
      </c>
      <c r="I273" s="252"/>
      <c r="J273" s="248"/>
      <c r="K273" s="248"/>
      <c r="L273" s="253"/>
      <c r="M273" s="254"/>
      <c r="N273" s="255"/>
      <c r="O273" s="255"/>
      <c r="P273" s="255"/>
      <c r="Q273" s="255"/>
      <c r="R273" s="255"/>
      <c r="S273" s="255"/>
      <c r="T273" s="25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7" t="s">
        <v>150</v>
      </c>
      <c r="AU273" s="257" t="s">
        <v>91</v>
      </c>
      <c r="AV273" s="14" t="s">
        <v>91</v>
      </c>
      <c r="AW273" s="14" t="s">
        <v>36</v>
      </c>
      <c r="AX273" s="14" t="s">
        <v>81</v>
      </c>
      <c r="AY273" s="257" t="s">
        <v>139</v>
      </c>
    </row>
    <row r="274" s="14" customFormat="1">
      <c r="A274" s="14"/>
      <c r="B274" s="247"/>
      <c r="C274" s="248"/>
      <c r="D274" s="232" t="s">
        <v>150</v>
      </c>
      <c r="E274" s="249" t="s">
        <v>1</v>
      </c>
      <c r="F274" s="250" t="s">
        <v>1089</v>
      </c>
      <c r="G274" s="248"/>
      <c r="H274" s="251">
        <v>-0.26200000000000001</v>
      </c>
      <c r="I274" s="252"/>
      <c r="J274" s="248"/>
      <c r="K274" s="248"/>
      <c r="L274" s="253"/>
      <c r="M274" s="254"/>
      <c r="N274" s="255"/>
      <c r="O274" s="255"/>
      <c r="P274" s="255"/>
      <c r="Q274" s="255"/>
      <c r="R274" s="255"/>
      <c r="S274" s="255"/>
      <c r="T274" s="25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7" t="s">
        <v>150</v>
      </c>
      <c r="AU274" s="257" t="s">
        <v>91</v>
      </c>
      <c r="AV274" s="14" t="s">
        <v>91</v>
      </c>
      <c r="AW274" s="14" t="s">
        <v>36</v>
      </c>
      <c r="AX274" s="14" t="s">
        <v>81</v>
      </c>
      <c r="AY274" s="257" t="s">
        <v>139</v>
      </c>
    </row>
    <row r="275" s="14" customFormat="1">
      <c r="A275" s="14"/>
      <c r="B275" s="247"/>
      <c r="C275" s="248"/>
      <c r="D275" s="232" t="s">
        <v>150</v>
      </c>
      <c r="E275" s="249" t="s">
        <v>1</v>
      </c>
      <c r="F275" s="250" t="s">
        <v>1090</v>
      </c>
      <c r="G275" s="248"/>
      <c r="H275" s="251">
        <v>-0.040000000000000001</v>
      </c>
      <c r="I275" s="252"/>
      <c r="J275" s="248"/>
      <c r="K275" s="248"/>
      <c r="L275" s="253"/>
      <c r="M275" s="254"/>
      <c r="N275" s="255"/>
      <c r="O275" s="255"/>
      <c r="P275" s="255"/>
      <c r="Q275" s="255"/>
      <c r="R275" s="255"/>
      <c r="S275" s="255"/>
      <c r="T275" s="25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7" t="s">
        <v>150</v>
      </c>
      <c r="AU275" s="257" t="s">
        <v>91</v>
      </c>
      <c r="AV275" s="14" t="s">
        <v>91</v>
      </c>
      <c r="AW275" s="14" t="s">
        <v>36</v>
      </c>
      <c r="AX275" s="14" t="s">
        <v>81</v>
      </c>
      <c r="AY275" s="257" t="s">
        <v>139</v>
      </c>
    </row>
    <row r="276" s="14" customFormat="1">
      <c r="A276" s="14"/>
      <c r="B276" s="247"/>
      <c r="C276" s="248"/>
      <c r="D276" s="232" t="s">
        <v>150</v>
      </c>
      <c r="E276" s="249" t="s">
        <v>1</v>
      </c>
      <c r="F276" s="250" t="s">
        <v>1091</v>
      </c>
      <c r="G276" s="248"/>
      <c r="H276" s="251">
        <v>-8.3770000000000007</v>
      </c>
      <c r="I276" s="252"/>
      <c r="J276" s="248"/>
      <c r="K276" s="248"/>
      <c r="L276" s="253"/>
      <c r="M276" s="254"/>
      <c r="N276" s="255"/>
      <c r="O276" s="255"/>
      <c r="P276" s="255"/>
      <c r="Q276" s="255"/>
      <c r="R276" s="255"/>
      <c r="S276" s="255"/>
      <c r="T276" s="256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7" t="s">
        <v>150</v>
      </c>
      <c r="AU276" s="257" t="s">
        <v>91</v>
      </c>
      <c r="AV276" s="14" t="s">
        <v>91</v>
      </c>
      <c r="AW276" s="14" t="s">
        <v>36</v>
      </c>
      <c r="AX276" s="14" t="s">
        <v>81</v>
      </c>
      <c r="AY276" s="257" t="s">
        <v>139</v>
      </c>
    </row>
    <row r="277" s="14" customFormat="1">
      <c r="A277" s="14"/>
      <c r="B277" s="247"/>
      <c r="C277" s="248"/>
      <c r="D277" s="232" t="s">
        <v>150</v>
      </c>
      <c r="E277" s="249" t="s">
        <v>1</v>
      </c>
      <c r="F277" s="250" t="s">
        <v>1092</v>
      </c>
      <c r="G277" s="248"/>
      <c r="H277" s="251">
        <v>-27.492999999999999</v>
      </c>
      <c r="I277" s="252"/>
      <c r="J277" s="248"/>
      <c r="K277" s="248"/>
      <c r="L277" s="253"/>
      <c r="M277" s="254"/>
      <c r="N277" s="255"/>
      <c r="O277" s="255"/>
      <c r="P277" s="255"/>
      <c r="Q277" s="255"/>
      <c r="R277" s="255"/>
      <c r="S277" s="255"/>
      <c r="T277" s="25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7" t="s">
        <v>150</v>
      </c>
      <c r="AU277" s="257" t="s">
        <v>91</v>
      </c>
      <c r="AV277" s="14" t="s">
        <v>91</v>
      </c>
      <c r="AW277" s="14" t="s">
        <v>36</v>
      </c>
      <c r="AX277" s="14" t="s">
        <v>81</v>
      </c>
      <c r="AY277" s="257" t="s">
        <v>139</v>
      </c>
    </row>
    <row r="278" s="14" customFormat="1">
      <c r="A278" s="14"/>
      <c r="B278" s="247"/>
      <c r="C278" s="248"/>
      <c r="D278" s="232" t="s">
        <v>150</v>
      </c>
      <c r="E278" s="249" t="s">
        <v>1</v>
      </c>
      <c r="F278" s="250" t="s">
        <v>1093</v>
      </c>
      <c r="G278" s="248"/>
      <c r="H278" s="251">
        <v>-3.5510000000000002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7" t="s">
        <v>150</v>
      </c>
      <c r="AU278" s="257" t="s">
        <v>91</v>
      </c>
      <c r="AV278" s="14" t="s">
        <v>91</v>
      </c>
      <c r="AW278" s="14" t="s">
        <v>36</v>
      </c>
      <c r="AX278" s="14" t="s">
        <v>81</v>
      </c>
      <c r="AY278" s="257" t="s">
        <v>139</v>
      </c>
    </row>
    <row r="279" s="14" customFormat="1">
      <c r="A279" s="14"/>
      <c r="B279" s="247"/>
      <c r="C279" s="248"/>
      <c r="D279" s="232" t="s">
        <v>150</v>
      </c>
      <c r="E279" s="249" t="s">
        <v>1</v>
      </c>
      <c r="F279" s="250" t="s">
        <v>1094</v>
      </c>
      <c r="G279" s="248"/>
      <c r="H279" s="251">
        <v>-1.579</v>
      </c>
      <c r="I279" s="252"/>
      <c r="J279" s="248"/>
      <c r="K279" s="248"/>
      <c r="L279" s="253"/>
      <c r="M279" s="254"/>
      <c r="N279" s="255"/>
      <c r="O279" s="255"/>
      <c r="P279" s="255"/>
      <c r="Q279" s="255"/>
      <c r="R279" s="255"/>
      <c r="S279" s="255"/>
      <c r="T279" s="25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7" t="s">
        <v>150</v>
      </c>
      <c r="AU279" s="257" t="s">
        <v>91</v>
      </c>
      <c r="AV279" s="14" t="s">
        <v>91</v>
      </c>
      <c r="AW279" s="14" t="s">
        <v>36</v>
      </c>
      <c r="AX279" s="14" t="s">
        <v>81</v>
      </c>
      <c r="AY279" s="257" t="s">
        <v>139</v>
      </c>
    </row>
    <row r="280" s="14" customFormat="1">
      <c r="A280" s="14"/>
      <c r="B280" s="247"/>
      <c r="C280" s="248"/>
      <c r="D280" s="232" t="s">
        <v>150</v>
      </c>
      <c r="E280" s="249" t="s">
        <v>1</v>
      </c>
      <c r="F280" s="250" t="s">
        <v>1095</v>
      </c>
      <c r="G280" s="248"/>
      <c r="H280" s="251">
        <v>-0.57399999999999995</v>
      </c>
      <c r="I280" s="252"/>
      <c r="J280" s="248"/>
      <c r="K280" s="248"/>
      <c r="L280" s="253"/>
      <c r="M280" s="254"/>
      <c r="N280" s="255"/>
      <c r="O280" s="255"/>
      <c r="P280" s="255"/>
      <c r="Q280" s="255"/>
      <c r="R280" s="255"/>
      <c r="S280" s="255"/>
      <c r="T280" s="256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7" t="s">
        <v>150</v>
      </c>
      <c r="AU280" s="257" t="s">
        <v>91</v>
      </c>
      <c r="AV280" s="14" t="s">
        <v>91</v>
      </c>
      <c r="AW280" s="14" t="s">
        <v>36</v>
      </c>
      <c r="AX280" s="14" t="s">
        <v>81</v>
      </c>
      <c r="AY280" s="257" t="s">
        <v>139</v>
      </c>
    </row>
    <row r="281" s="15" customFormat="1">
      <c r="A281" s="15"/>
      <c r="B281" s="258"/>
      <c r="C281" s="259"/>
      <c r="D281" s="232" t="s">
        <v>150</v>
      </c>
      <c r="E281" s="260" t="s">
        <v>1</v>
      </c>
      <c r="F281" s="261" t="s">
        <v>156</v>
      </c>
      <c r="G281" s="259"/>
      <c r="H281" s="262">
        <v>-42.203000000000003</v>
      </c>
      <c r="I281" s="263"/>
      <c r="J281" s="259"/>
      <c r="K281" s="259"/>
      <c r="L281" s="264"/>
      <c r="M281" s="265"/>
      <c r="N281" s="266"/>
      <c r="O281" s="266"/>
      <c r="P281" s="266"/>
      <c r="Q281" s="266"/>
      <c r="R281" s="266"/>
      <c r="S281" s="266"/>
      <c r="T281" s="267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68" t="s">
        <v>150</v>
      </c>
      <c r="AU281" s="268" t="s">
        <v>91</v>
      </c>
      <c r="AV281" s="15" t="s">
        <v>157</v>
      </c>
      <c r="AW281" s="15" t="s">
        <v>36</v>
      </c>
      <c r="AX281" s="15" t="s">
        <v>81</v>
      </c>
      <c r="AY281" s="268" t="s">
        <v>139</v>
      </c>
    </row>
    <row r="282" s="16" customFormat="1">
      <c r="A282" s="16"/>
      <c r="B282" s="269"/>
      <c r="C282" s="270"/>
      <c r="D282" s="232" t="s">
        <v>150</v>
      </c>
      <c r="E282" s="271" t="s">
        <v>1</v>
      </c>
      <c r="F282" s="272" t="s">
        <v>172</v>
      </c>
      <c r="G282" s="270"/>
      <c r="H282" s="273">
        <v>82.013000000000005</v>
      </c>
      <c r="I282" s="274"/>
      <c r="J282" s="270"/>
      <c r="K282" s="270"/>
      <c r="L282" s="275"/>
      <c r="M282" s="276"/>
      <c r="N282" s="277"/>
      <c r="O282" s="277"/>
      <c r="P282" s="277"/>
      <c r="Q282" s="277"/>
      <c r="R282" s="277"/>
      <c r="S282" s="277"/>
      <c r="T282" s="278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T282" s="279" t="s">
        <v>150</v>
      </c>
      <c r="AU282" s="279" t="s">
        <v>91</v>
      </c>
      <c r="AV282" s="16" t="s">
        <v>146</v>
      </c>
      <c r="AW282" s="16" t="s">
        <v>36</v>
      </c>
      <c r="AX282" s="16" t="s">
        <v>89</v>
      </c>
      <c r="AY282" s="279" t="s">
        <v>139</v>
      </c>
    </row>
    <row r="283" s="13" customFormat="1">
      <c r="A283" s="13"/>
      <c r="B283" s="237"/>
      <c r="C283" s="238"/>
      <c r="D283" s="232" t="s">
        <v>150</v>
      </c>
      <c r="E283" s="239" t="s">
        <v>1</v>
      </c>
      <c r="F283" s="240" t="s">
        <v>1096</v>
      </c>
      <c r="G283" s="238"/>
      <c r="H283" s="239" t="s">
        <v>1</v>
      </c>
      <c r="I283" s="241"/>
      <c r="J283" s="238"/>
      <c r="K283" s="238"/>
      <c r="L283" s="242"/>
      <c r="M283" s="243"/>
      <c r="N283" s="244"/>
      <c r="O283" s="244"/>
      <c r="P283" s="244"/>
      <c r="Q283" s="244"/>
      <c r="R283" s="244"/>
      <c r="S283" s="244"/>
      <c r="T283" s="24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6" t="s">
        <v>150</v>
      </c>
      <c r="AU283" s="246" t="s">
        <v>91</v>
      </c>
      <c r="AV283" s="13" t="s">
        <v>89</v>
      </c>
      <c r="AW283" s="13" t="s">
        <v>36</v>
      </c>
      <c r="AX283" s="13" t="s">
        <v>81</v>
      </c>
      <c r="AY283" s="246" t="s">
        <v>139</v>
      </c>
    </row>
    <row r="284" s="13" customFormat="1">
      <c r="A284" s="13"/>
      <c r="B284" s="237"/>
      <c r="C284" s="238"/>
      <c r="D284" s="232" t="s">
        <v>150</v>
      </c>
      <c r="E284" s="239" t="s">
        <v>1</v>
      </c>
      <c r="F284" s="240" t="s">
        <v>324</v>
      </c>
      <c r="G284" s="238"/>
      <c r="H284" s="239" t="s">
        <v>1</v>
      </c>
      <c r="I284" s="241"/>
      <c r="J284" s="238"/>
      <c r="K284" s="238"/>
      <c r="L284" s="242"/>
      <c r="M284" s="243"/>
      <c r="N284" s="244"/>
      <c r="O284" s="244"/>
      <c r="P284" s="244"/>
      <c r="Q284" s="244"/>
      <c r="R284" s="244"/>
      <c r="S284" s="244"/>
      <c r="T284" s="24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6" t="s">
        <v>150</v>
      </c>
      <c r="AU284" s="246" t="s">
        <v>91</v>
      </c>
      <c r="AV284" s="13" t="s">
        <v>89</v>
      </c>
      <c r="AW284" s="13" t="s">
        <v>36</v>
      </c>
      <c r="AX284" s="13" t="s">
        <v>81</v>
      </c>
      <c r="AY284" s="246" t="s">
        <v>139</v>
      </c>
    </row>
    <row r="285" s="14" customFormat="1">
      <c r="A285" s="14"/>
      <c r="B285" s="247"/>
      <c r="C285" s="248"/>
      <c r="D285" s="232" t="s">
        <v>150</v>
      </c>
      <c r="E285" s="249" t="s">
        <v>1</v>
      </c>
      <c r="F285" s="250" t="s">
        <v>1097</v>
      </c>
      <c r="G285" s="248"/>
      <c r="H285" s="251">
        <v>82.013000000000005</v>
      </c>
      <c r="I285" s="252"/>
      <c r="J285" s="248"/>
      <c r="K285" s="248"/>
      <c r="L285" s="253"/>
      <c r="M285" s="254"/>
      <c r="N285" s="255"/>
      <c r="O285" s="255"/>
      <c r="P285" s="255"/>
      <c r="Q285" s="255"/>
      <c r="R285" s="255"/>
      <c r="S285" s="255"/>
      <c r="T285" s="25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7" t="s">
        <v>150</v>
      </c>
      <c r="AU285" s="257" t="s">
        <v>91</v>
      </c>
      <c r="AV285" s="14" t="s">
        <v>91</v>
      </c>
      <c r="AW285" s="14" t="s">
        <v>36</v>
      </c>
      <c r="AX285" s="14" t="s">
        <v>81</v>
      </c>
      <c r="AY285" s="257" t="s">
        <v>139</v>
      </c>
    </row>
    <row r="286" s="15" customFormat="1">
      <c r="A286" s="15"/>
      <c r="B286" s="258"/>
      <c r="C286" s="259"/>
      <c r="D286" s="232" t="s">
        <v>150</v>
      </c>
      <c r="E286" s="260" t="s">
        <v>1</v>
      </c>
      <c r="F286" s="261" t="s">
        <v>156</v>
      </c>
      <c r="G286" s="259"/>
      <c r="H286" s="262">
        <v>82.013000000000005</v>
      </c>
      <c r="I286" s="263"/>
      <c r="J286" s="259"/>
      <c r="K286" s="259"/>
      <c r="L286" s="264"/>
      <c r="M286" s="265"/>
      <c r="N286" s="266"/>
      <c r="O286" s="266"/>
      <c r="P286" s="266"/>
      <c r="Q286" s="266"/>
      <c r="R286" s="266"/>
      <c r="S286" s="266"/>
      <c r="T286" s="267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68" t="s">
        <v>150</v>
      </c>
      <c r="AU286" s="268" t="s">
        <v>91</v>
      </c>
      <c r="AV286" s="15" t="s">
        <v>157</v>
      </c>
      <c r="AW286" s="15" t="s">
        <v>36</v>
      </c>
      <c r="AX286" s="15" t="s">
        <v>81</v>
      </c>
      <c r="AY286" s="268" t="s">
        <v>139</v>
      </c>
    </row>
    <row r="287" s="2" customFormat="1" ht="24.15" customHeight="1">
      <c r="A287" s="39"/>
      <c r="B287" s="40"/>
      <c r="C287" s="280" t="s">
        <v>7</v>
      </c>
      <c r="D287" s="280" t="s">
        <v>327</v>
      </c>
      <c r="E287" s="281" t="s">
        <v>328</v>
      </c>
      <c r="F287" s="282" t="s">
        <v>329</v>
      </c>
      <c r="G287" s="283" t="s">
        <v>186</v>
      </c>
      <c r="H287" s="284">
        <v>91.116</v>
      </c>
      <c r="I287" s="285"/>
      <c r="J287" s="286">
        <f>ROUND(I287*H287,2)</f>
        <v>0</v>
      </c>
      <c r="K287" s="282" t="s">
        <v>1</v>
      </c>
      <c r="L287" s="287"/>
      <c r="M287" s="288" t="s">
        <v>1</v>
      </c>
      <c r="N287" s="289" t="s">
        <v>46</v>
      </c>
      <c r="O287" s="92"/>
      <c r="P287" s="228">
        <f>O287*H287</f>
        <v>0</v>
      </c>
      <c r="Q287" s="228">
        <v>0</v>
      </c>
      <c r="R287" s="228">
        <f>Q287*H287</f>
        <v>0</v>
      </c>
      <c r="S287" s="228">
        <v>0</v>
      </c>
      <c r="T287" s="229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0" t="s">
        <v>203</v>
      </c>
      <c r="AT287" s="230" t="s">
        <v>327</v>
      </c>
      <c r="AU287" s="230" t="s">
        <v>91</v>
      </c>
      <c r="AY287" s="18" t="s">
        <v>139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8" t="s">
        <v>89</v>
      </c>
      <c r="BK287" s="231">
        <f>ROUND(I287*H287,2)</f>
        <v>0</v>
      </c>
      <c r="BL287" s="18" t="s">
        <v>146</v>
      </c>
      <c r="BM287" s="230" t="s">
        <v>1098</v>
      </c>
    </row>
    <row r="288" s="14" customFormat="1">
      <c r="A288" s="14"/>
      <c r="B288" s="247"/>
      <c r="C288" s="248"/>
      <c r="D288" s="232" t="s">
        <v>150</v>
      </c>
      <c r="E288" s="249" t="s">
        <v>1</v>
      </c>
      <c r="F288" s="250" t="s">
        <v>1099</v>
      </c>
      <c r="G288" s="248"/>
      <c r="H288" s="251">
        <v>82.013000000000005</v>
      </c>
      <c r="I288" s="252"/>
      <c r="J288" s="248"/>
      <c r="K288" s="248"/>
      <c r="L288" s="253"/>
      <c r="M288" s="254"/>
      <c r="N288" s="255"/>
      <c r="O288" s="255"/>
      <c r="P288" s="255"/>
      <c r="Q288" s="255"/>
      <c r="R288" s="255"/>
      <c r="S288" s="255"/>
      <c r="T288" s="25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7" t="s">
        <v>150</v>
      </c>
      <c r="AU288" s="257" t="s">
        <v>91</v>
      </c>
      <c r="AV288" s="14" t="s">
        <v>91</v>
      </c>
      <c r="AW288" s="14" t="s">
        <v>36</v>
      </c>
      <c r="AX288" s="14" t="s">
        <v>81</v>
      </c>
      <c r="AY288" s="257" t="s">
        <v>139</v>
      </c>
    </row>
    <row r="289" s="15" customFormat="1">
      <c r="A289" s="15"/>
      <c r="B289" s="258"/>
      <c r="C289" s="259"/>
      <c r="D289" s="232" t="s">
        <v>150</v>
      </c>
      <c r="E289" s="260" t="s">
        <v>1</v>
      </c>
      <c r="F289" s="261" t="s">
        <v>156</v>
      </c>
      <c r="G289" s="259"/>
      <c r="H289" s="262">
        <v>82.013000000000005</v>
      </c>
      <c r="I289" s="263"/>
      <c r="J289" s="259"/>
      <c r="K289" s="259"/>
      <c r="L289" s="264"/>
      <c r="M289" s="265"/>
      <c r="N289" s="266"/>
      <c r="O289" s="266"/>
      <c r="P289" s="266"/>
      <c r="Q289" s="266"/>
      <c r="R289" s="266"/>
      <c r="S289" s="266"/>
      <c r="T289" s="267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8" t="s">
        <v>150</v>
      </c>
      <c r="AU289" s="268" t="s">
        <v>91</v>
      </c>
      <c r="AV289" s="15" t="s">
        <v>157</v>
      </c>
      <c r="AW289" s="15" t="s">
        <v>36</v>
      </c>
      <c r="AX289" s="15" t="s">
        <v>81</v>
      </c>
      <c r="AY289" s="268" t="s">
        <v>139</v>
      </c>
    </row>
    <row r="290" s="14" customFormat="1">
      <c r="A290" s="14"/>
      <c r="B290" s="247"/>
      <c r="C290" s="248"/>
      <c r="D290" s="232" t="s">
        <v>150</v>
      </c>
      <c r="E290" s="249" t="s">
        <v>1</v>
      </c>
      <c r="F290" s="250" t="s">
        <v>1100</v>
      </c>
      <c r="G290" s="248"/>
      <c r="H290" s="251">
        <v>91.116</v>
      </c>
      <c r="I290" s="252"/>
      <c r="J290" s="248"/>
      <c r="K290" s="248"/>
      <c r="L290" s="253"/>
      <c r="M290" s="254"/>
      <c r="N290" s="255"/>
      <c r="O290" s="255"/>
      <c r="P290" s="255"/>
      <c r="Q290" s="255"/>
      <c r="R290" s="255"/>
      <c r="S290" s="255"/>
      <c r="T290" s="256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7" t="s">
        <v>150</v>
      </c>
      <c r="AU290" s="257" t="s">
        <v>91</v>
      </c>
      <c r="AV290" s="14" t="s">
        <v>91</v>
      </c>
      <c r="AW290" s="14" t="s">
        <v>36</v>
      </c>
      <c r="AX290" s="14" t="s">
        <v>89</v>
      </c>
      <c r="AY290" s="257" t="s">
        <v>139</v>
      </c>
    </row>
    <row r="291" s="2" customFormat="1" ht="24.15" customHeight="1">
      <c r="A291" s="39"/>
      <c r="B291" s="40"/>
      <c r="C291" s="219" t="s">
        <v>339</v>
      </c>
      <c r="D291" s="219" t="s">
        <v>141</v>
      </c>
      <c r="E291" s="220" t="s">
        <v>821</v>
      </c>
      <c r="F291" s="221" t="s">
        <v>822</v>
      </c>
      <c r="G291" s="222" t="s">
        <v>186</v>
      </c>
      <c r="H291" s="223">
        <v>27.492999999999999</v>
      </c>
      <c r="I291" s="224"/>
      <c r="J291" s="225">
        <f>ROUND(I291*H291,2)</f>
        <v>0</v>
      </c>
      <c r="K291" s="221" t="s">
        <v>145</v>
      </c>
      <c r="L291" s="45"/>
      <c r="M291" s="226" t="s">
        <v>1</v>
      </c>
      <c r="N291" s="227" t="s">
        <v>46</v>
      </c>
      <c r="O291" s="92"/>
      <c r="P291" s="228">
        <f>O291*H291</f>
        <v>0</v>
      </c>
      <c r="Q291" s="228">
        <v>0</v>
      </c>
      <c r="R291" s="228">
        <f>Q291*H291</f>
        <v>0</v>
      </c>
      <c r="S291" s="228">
        <v>0</v>
      </c>
      <c r="T291" s="229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0" t="s">
        <v>146</v>
      </c>
      <c r="AT291" s="230" t="s">
        <v>141</v>
      </c>
      <c r="AU291" s="230" t="s">
        <v>91</v>
      </c>
      <c r="AY291" s="18" t="s">
        <v>139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8" t="s">
        <v>89</v>
      </c>
      <c r="BK291" s="231">
        <f>ROUND(I291*H291,2)</f>
        <v>0</v>
      </c>
      <c r="BL291" s="18" t="s">
        <v>146</v>
      </c>
      <c r="BM291" s="230" t="s">
        <v>1101</v>
      </c>
    </row>
    <row r="292" s="13" customFormat="1">
      <c r="A292" s="13"/>
      <c r="B292" s="237"/>
      <c r="C292" s="238"/>
      <c r="D292" s="232" t="s">
        <v>150</v>
      </c>
      <c r="E292" s="239" t="s">
        <v>1</v>
      </c>
      <c r="F292" s="240" t="s">
        <v>824</v>
      </c>
      <c r="G292" s="238"/>
      <c r="H292" s="239" t="s">
        <v>1</v>
      </c>
      <c r="I292" s="241"/>
      <c r="J292" s="238"/>
      <c r="K292" s="238"/>
      <c r="L292" s="242"/>
      <c r="M292" s="243"/>
      <c r="N292" s="244"/>
      <c r="O292" s="244"/>
      <c r="P292" s="244"/>
      <c r="Q292" s="244"/>
      <c r="R292" s="244"/>
      <c r="S292" s="244"/>
      <c r="T292" s="24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6" t="s">
        <v>150</v>
      </c>
      <c r="AU292" s="246" t="s">
        <v>91</v>
      </c>
      <c r="AV292" s="13" t="s">
        <v>89</v>
      </c>
      <c r="AW292" s="13" t="s">
        <v>36</v>
      </c>
      <c r="AX292" s="13" t="s">
        <v>81</v>
      </c>
      <c r="AY292" s="246" t="s">
        <v>139</v>
      </c>
    </row>
    <row r="293" s="13" customFormat="1">
      <c r="A293" s="13"/>
      <c r="B293" s="237"/>
      <c r="C293" s="238"/>
      <c r="D293" s="232" t="s">
        <v>150</v>
      </c>
      <c r="E293" s="239" t="s">
        <v>1</v>
      </c>
      <c r="F293" s="240" t="s">
        <v>883</v>
      </c>
      <c r="G293" s="238"/>
      <c r="H293" s="239" t="s">
        <v>1</v>
      </c>
      <c r="I293" s="241"/>
      <c r="J293" s="238"/>
      <c r="K293" s="238"/>
      <c r="L293" s="242"/>
      <c r="M293" s="243"/>
      <c r="N293" s="244"/>
      <c r="O293" s="244"/>
      <c r="P293" s="244"/>
      <c r="Q293" s="244"/>
      <c r="R293" s="244"/>
      <c r="S293" s="244"/>
      <c r="T293" s="24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6" t="s">
        <v>150</v>
      </c>
      <c r="AU293" s="246" t="s">
        <v>91</v>
      </c>
      <c r="AV293" s="13" t="s">
        <v>89</v>
      </c>
      <c r="AW293" s="13" t="s">
        <v>36</v>
      </c>
      <c r="AX293" s="13" t="s">
        <v>81</v>
      </c>
      <c r="AY293" s="246" t="s">
        <v>139</v>
      </c>
    </row>
    <row r="294" s="14" customFormat="1">
      <c r="A294" s="14"/>
      <c r="B294" s="247"/>
      <c r="C294" s="248"/>
      <c r="D294" s="232" t="s">
        <v>150</v>
      </c>
      <c r="E294" s="249" t="s">
        <v>1</v>
      </c>
      <c r="F294" s="250" t="s">
        <v>1102</v>
      </c>
      <c r="G294" s="248"/>
      <c r="H294" s="251">
        <v>18.077000000000002</v>
      </c>
      <c r="I294" s="252"/>
      <c r="J294" s="248"/>
      <c r="K294" s="248"/>
      <c r="L294" s="253"/>
      <c r="M294" s="254"/>
      <c r="N294" s="255"/>
      <c r="O294" s="255"/>
      <c r="P294" s="255"/>
      <c r="Q294" s="255"/>
      <c r="R294" s="255"/>
      <c r="S294" s="255"/>
      <c r="T294" s="25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7" t="s">
        <v>150</v>
      </c>
      <c r="AU294" s="257" t="s">
        <v>91</v>
      </c>
      <c r="AV294" s="14" t="s">
        <v>91</v>
      </c>
      <c r="AW294" s="14" t="s">
        <v>36</v>
      </c>
      <c r="AX294" s="14" t="s">
        <v>81</v>
      </c>
      <c r="AY294" s="257" t="s">
        <v>139</v>
      </c>
    </row>
    <row r="295" s="14" customFormat="1">
      <c r="A295" s="14"/>
      <c r="B295" s="247"/>
      <c r="C295" s="248"/>
      <c r="D295" s="232" t="s">
        <v>150</v>
      </c>
      <c r="E295" s="249" t="s">
        <v>1</v>
      </c>
      <c r="F295" s="250" t="s">
        <v>1103</v>
      </c>
      <c r="G295" s="248"/>
      <c r="H295" s="251">
        <v>9.4710000000000001</v>
      </c>
      <c r="I295" s="252"/>
      <c r="J295" s="248"/>
      <c r="K295" s="248"/>
      <c r="L295" s="253"/>
      <c r="M295" s="254"/>
      <c r="N295" s="255"/>
      <c r="O295" s="255"/>
      <c r="P295" s="255"/>
      <c r="Q295" s="255"/>
      <c r="R295" s="255"/>
      <c r="S295" s="255"/>
      <c r="T295" s="25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7" t="s">
        <v>150</v>
      </c>
      <c r="AU295" s="257" t="s">
        <v>91</v>
      </c>
      <c r="AV295" s="14" t="s">
        <v>91</v>
      </c>
      <c r="AW295" s="14" t="s">
        <v>36</v>
      </c>
      <c r="AX295" s="14" t="s">
        <v>81</v>
      </c>
      <c r="AY295" s="257" t="s">
        <v>139</v>
      </c>
    </row>
    <row r="296" s="15" customFormat="1">
      <c r="A296" s="15"/>
      <c r="B296" s="258"/>
      <c r="C296" s="259"/>
      <c r="D296" s="232" t="s">
        <v>150</v>
      </c>
      <c r="E296" s="260" t="s">
        <v>1</v>
      </c>
      <c r="F296" s="261" t="s">
        <v>156</v>
      </c>
      <c r="G296" s="259"/>
      <c r="H296" s="262">
        <v>27.547999999999998</v>
      </c>
      <c r="I296" s="263"/>
      <c r="J296" s="259"/>
      <c r="K296" s="259"/>
      <c r="L296" s="264"/>
      <c r="M296" s="265"/>
      <c r="N296" s="266"/>
      <c r="O296" s="266"/>
      <c r="P296" s="266"/>
      <c r="Q296" s="266"/>
      <c r="R296" s="266"/>
      <c r="S296" s="266"/>
      <c r="T296" s="267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68" t="s">
        <v>150</v>
      </c>
      <c r="AU296" s="268" t="s">
        <v>91</v>
      </c>
      <c r="AV296" s="15" t="s">
        <v>157</v>
      </c>
      <c r="AW296" s="15" t="s">
        <v>36</v>
      </c>
      <c r="AX296" s="15" t="s">
        <v>81</v>
      </c>
      <c r="AY296" s="268" t="s">
        <v>139</v>
      </c>
    </row>
    <row r="297" s="13" customFormat="1">
      <c r="A297" s="13"/>
      <c r="B297" s="237"/>
      <c r="C297" s="238"/>
      <c r="D297" s="232" t="s">
        <v>150</v>
      </c>
      <c r="E297" s="239" t="s">
        <v>1</v>
      </c>
      <c r="F297" s="240" t="s">
        <v>826</v>
      </c>
      <c r="G297" s="238"/>
      <c r="H297" s="239" t="s">
        <v>1</v>
      </c>
      <c r="I297" s="241"/>
      <c r="J297" s="238"/>
      <c r="K297" s="238"/>
      <c r="L297" s="242"/>
      <c r="M297" s="243"/>
      <c r="N297" s="244"/>
      <c r="O297" s="244"/>
      <c r="P297" s="244"/>
      <c r="Q297" s="244"/>
      <c r="R297" s="244"/>
      <c r="S297" s="244"/>
      <c r="T297" s="24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6" t="s">
        <v>150</v>
      </c>
      <c r="AU297" s="246" t="s">
        <v>91</v>
      </c>
      <c r="AV297" s="13" t="s">
        <v>89</v>
      </c>
      <c r="AW297" s="13" t="s">
        <v>36</v>
      </c>
      <c r="AX297" s="13" t="s">
        <v>81</v>
      </c>
      <c r="AY297" s="246" t="s">
        <v>139</v>
      </c>
    </row>
    <row r="298" s="14" customFormat="1">
      <c r="A298" s="14"/>
      <c r="B298" s="247"/>
      <c r="C298" s="248"/>
      <c r="D298" s="232" t="s">
        <v>150</v>
      </c>
      <c r="E298" s="249" t="s">
        <v>1</v>
      </c>
      <c r="F298" s="250" t="s">
        <v>1040</v>
      </c>
      <c r="G298" s="248"/>
      <c r="H298" s="251">
        <v>-0.040000000000000001</v>
      </c>
      <c r="I298" s="252"/>
      <c r="J298" s="248"/>
      <c r="K298" s="248"/>
      <c r="L298" s="253"/>
      <c r="M298" s="254"/>
      <c r="N298" s="255"/>
      <c r="O298" s="255"/>
      <c r="P298" s="255"/>
      <c r="Q298" s="255"/>
      <c r="R298" s="255"/>
      <c r="S298" s="255"/>
      <c r="T298" s="25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7" t="s">
        <v>150</v>
      </c>
      <c r="AU298" s="257" t="s">
        <v>91</v>
      </c>
      <c r="AV298" s="14" t="s">
        <v>91</v>
      </c>
      <c r="AW298" s="14" t="s">
        <v>36</v>
      </c>
      <c r="AX298" s="14" t="s">
        <v>81</v>
      </c>
      <c r="AY298" s="257" t="s">
        <v>139</v>
      </c>
    </row>
    <row r="299" s="14" customFormat="1">
      <c r="A299" s="14"/>
      <c r="B299" s="247"/>
      <c r="C299" s="248"/>
      <c r="D299" s="232" t="s">
        <v>150</v>
      </c>
      <c r="E299" s="249" t="s">
        <v>1</v>
      </c>
      <c r="F299" s="250" t="s">
        <v>1087</v>
      </c>
      <c r="G299" s="248"/>
      <c r="H299" s="251">
        <v>-0.014999999999999999</v>
      </c>
      <c r="I299" s="252"/>
      <c r="J299" s="248"/>
      <c r="K299" s="248"/>
      <c r="L299" s="253"/>
      <c r="M299" s="254"/>
      <c r="N299" s="255"/>
      <c r="O299" s="255"/>
      <c r="P299" s="255"/>
      <c r="Q299" s="255"/>
      <c r="R299" s="255"/>
      <c r="S299" s="255"/>
      <c r="T299" s="25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7" t="s">
        <v>150</v>
      </c>
      <c r="AU299" s="257" t="s">
        <v>91</v>
      </c>
      <c r="AV299" s="14" t="s">
        <v>91</v>
      </c>
      <c r="AW299" s="14" t="s">
        <v>36</v>
      </c>
      <c r="AX299" s="14" t="s">
        <v>81</v>
      </c>
      <c r="AY299" s="257" t="s">
        <v>139</v>
      </c>
    </row>
    <row r="300" s="15" customFormat="1">
      <c r="A300" s="15"/>
      <c r="B300" s="258"/>
      <c r="C300" s="259"/>
      <c r="D300" s="232" t="s">
        <v>150</v>
      </c>
      <c r="E300" s="260" t="s">
        <v>1</v>
      </c>
      <c r="F300" s="261" t="s">
        <v>156</v>
      </c>
      <c r="G300" s="259"/>
      <c r="H300" s="262">
        <v>-0.055</v>
      </c>
      <c r="I300" s="263"/>
      <c r="J300" s="259"/>
      <c r="K300" s="259"/>
      <c r="L300" s="264"/>
      <c r="M300" s="265"/>
      <c r="N300" s="266"/>
      <c r="O300" s="266"/>
      <c r="P300" s="266"/>
      <c r="Q300" s="266"/>
      <c r="R300" s="266"/>
      <c r="S300" s="266"/>
      <c r="T300" s="267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8" t="s">
        <v>150</v>
      </c>
      <c r="AU300" s="268" t="s">
        <v>91</v>
      </c>
      <c r="AV300" s="15" t="s">
        <v>157</v>
      </c>
      <c r="AW300" s="15" t="s">
        <v>36</v>
      </c>
      <c r="AX300" s="15" t="s">
        <v>81</v>
      </c>
      <c r="AY300" s="268" t="s">
        <v>139</v>
      </c>
    </row>
    <row r="301" s="16" customFormat="1">
      <c r="A301" s="16"/>
      <c r="B301" s="269"/>
      <c r="C301" s="270"/>
      <c r="D301" s="232" t="s">
        <v>150</v>
      </c>
      <c r="E301" s="271" t="s">
        <v>1</v>
      </c>
      <c r="F301" s="272" t="s">
        <v>172</v>
      </c>
      <c r="G301" s="270"/>
      <c r="H301" s="273">
        <v>27.492999999999999</v>
      </c>
      <c r="I301" s="274"/>
      <c r="J301" s="270"/>
      <c r="K301" s="270"/>
      <c r="L301" s="275"/>
      <c r="M301" s="276"/>
      <c r="N301" s="277"/>
      <c r="O301" s="277"/>
      <c r="P301" s="277"/>
      <c r="Q301" s="277"/>
      <c r="R301" s="277"/>
      <c r="S301" s="277"/>
      <c r="T301" s="278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T301" s="279" t="s">
        <v>150</v>
      </c>
      <c r="AU301" s="279" t="s">
        <v>91</v>
      </c>
      <c r="AV301" s="16" t="s">
        <v>146</v>
      </c>
      <c r="AW301" s="16" t="s">
        <v>36</v>
      </c>
      <c r="AX301" s="16" t="s">
        <v>89</v>
      </c>
      <c r="AY301" s="279" t="s">
        <v>139</v>
      </c>
    </row>
    <row r="302" s="2" customFormat="1" ht="16.5" customHeight="1">
      <c r="A302" s="39"/>
      <c r="B302" s="40"/>
      <c r="C302" s="280" t="s">
        <v>343</v>
      </c>
      <c r="D302" s="280" t="s">
        <v>327</v>
      </c>
      <c r="E302" s="281" t="s">
        <v>828</v>
      </c>
      <c r="F302" s="282" t="s">
        <v>829</v>
      </c>
      <c r="G302" s="283" t="s">
        <v>291</v>
      </c>
      <c r="H302" s="284">
        <v>51.009999999999998</v>
      </c>
      <c r="I302" s="285"/>
      <c r="J302" s="286">
        <f>ROUND(I302*H302,2)</f>
        <v>0</v>
      </c>
      <c r="K302" s="282" t="s">
        <v>145</v>
      </c>
      <c r="L302" s="287"/>
      <c r="M302" s="288" t="s">
        <v>1</v>
      </c>
      <c r="N302" s="289" t="s">
        <v>46</v>
      </c>
      <c r="O302" s="92"/>
      <c r="P302" s="228">
        <f>O302*H302</f>
        <v>0</v>
      </c>
      <c r="Q302" s="228">
        <v>1</v>
      </c>
      <c r="R302" s="228">
        <f>Q302*H302</f>
        <v>51.009999999999998</v>
      </c>
      <c r="S302" s="228">
        <v>0</v>
      </c>
      <c r="T302" s="229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0" t="s">
        <v>203</v>
      </c>
      <c r="AT302" s="230" t="s">
        <v>327</v>
      </c>
      <c r="AU302" s="230" t="s">
        <v>91</v>
      </c>
      <c r="AY302" s="18" t="s">
        <v>139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8" t="s">
        <v>89</v>
      </c>
      <c r="BK302" s="231">
        <f>ROUND(I302*H302,2)</f>
        <v>0</v>
      </c>
      <c r="BL302" s="18" t="s">
        <v>146</v>
      </c>
      <c r="BM302" s="230" t="s">
        <v>1104</v>
      </c>
    </row>
    <row r="303" s="13" customFormat="1">
      <c r="A303" s="13"/>
      <c r="B303" s="237"/>
      <c r="C303" s="238"/>
      <c r="D303" s="232" t="s">
        <v>150</v>
      </c>
      <c r="E303" s="239" t="s">
        <v>1</v>
      </c>
      <c r="F303" s="240" t="s">
        <v>831</v>
      </c>
      <c r="G303" s="238"/>
      <c r="H303" s="239" t="s">
        <v>1</v>
      </c>
      <c r="I303" s="241"/>
      <c r="J303" s="238"/>
      <c r="K303" s="238"/>
      <c r="L303" s="242"/>
      <c r="M303" s="243"/>
      <c r="N303" s="244"/>
      <c r="O303" s="244"/>
      <c r="P303" s="244"/>
      <c r="Q303" s="244"/>
      <c r="R303" s="244"/>
      <c r="S303" s="244"/>
      <c r="T303" s="24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6" t="s">
        <v>150</v>
      </c>
      <c r="AU303" s="246" t="s">
        <v>91</v>
      </c>
      <c r="AV303" s="13" t="s">
        <v>89</v>
      </c>
      <c r="AW303" s="13" t="s">
        <v>36</v>
      </c>
      <c r="AX303" s="13" t="s">
        <v>81</v>
      </c>
      <c r="AY303" s="246" t="s">
        <v>139</v>
      </c>
    </row>
    <row r="304" s="14" customFormat="1">
      <c r="A304" s="14"/>
      <c r="B304" s="247"/>
      <c r="C304" s="248"/>
      <c r="D304" s="232" t="s">
        <v>150</v>
      </c>
      <c r="E304" s="249" t="s">
        <v>1</v>
      </c>
      <c r="F304" s="250" t="s">
        <v>1105</v>
      </c>
      <c r="G304" s="248"/>
      <c r="H304" s="251">
        <v>51.009999999999998</v>
      </c>
      <c r="I304" s="252"/>
      <c r="J304" s="248"/>
      <c r="K304" s="248"/>
      <c r="L304" s="253"/>
      <c r="M304" s="254"/>
      <c r="N304" s="255"/>
      <c r="O304" s="255"/>
      <c r="P304" s="255"/>
      <c r="Q304" s="255"/>
      <c r="R304" s="255"/>
      <c r="S304" s="255"/>
      <c r="T304" s="256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7" t="s">
        <v>150</v>
      </c>
      <c r="AU304" s="257" t="s">
        <v>91</v>
      </c>
      <c r="AV304" s="14" t="s">
        <v>91</v>
      </c>
      <c r="AW304" s="14" t="s">
        <v>36</v>
      </c>
      <c r="AX304" s="14" t="s">
        <v>81</v>
      </c>
      <c r="AY304" s="257" t="s">
        <v>139</v>
      </c>
    </row>
    <row r="305" s="16" customFormat="1">
      <c r="A305" s="16"/>
      <c r="B305" s="269"/>
      <c r="C305" s="270"/>
      <c r="D305" s="232" t="s">
        <v>150</v>
      </c>
      <c r="E305" s="271" t="s">
        <v>1</v>
      </c>
      <c r="F305" s="272" t="s">
        <v>172</v>
      </c>
      <c r="G305" s="270"/>
      <c r="H305" s="273">
        <v>51.009999999999998</v>
      </c>
      <c r="I305" s="274"/>
      <c r="J305" s="270"/>
      <c r="K305" s="270"/>
      <c r="L305" s="275"/>
      <c r="M305" s="276"/>
      <c r="N305" s="277"/>
      <c r="O305" s="277"/>
      <c r="P305" s="277"/>
      <c r="Q305" s="277"/>
      <c r="R305" s="277"/>
      <c r="S305" s="277"/>
      <c r="T305" s="278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T305" s="279" t="s">
        <v>150</v>
      </c>
      <c r="AU305" s="279" t="s">
        <v>91</v>
      </c>
      <c r="AV305" s="16" t="s">
        <v>146</v>
      </c>
      <c r="AW305" s="16" t="s">
        <v>36</v>
      </c>
      <c r="AX305" s="16" t="s">
        <v>89</v>
      </c>
      <c r="AY305" s="279" t="s">
        <v>139</v>
      </c>
    </row>
    <row r="306" s="12" customFormat="1" ht="20.88" customHeight="1">
      <c r="A306" s="12"/>
      <c r="B306" s="203"/>
      <c r="C306" s="204"/>
      <c r="D306" s="205" t="s">
        <v>80</v>
      </c>
      <c r="E306" s="217" t="s">
        <v>250</v>
      </c>
      <c r="F306" s="217" t="s">
        <v>349</v>
      </c>
      <c r="G306" s="204"/>
      <c r="H306" s="204"/>
      <c r="I306" s="207"/>
      <c r="J306" s="218">
        <f>BK306</f>
        <v>0</v>
      </c>
      <c r="K306" s="204"/>
      <c r="L306" s="209"/>
      <c r="M306" s="210"/>
      <c r="N306" s="211"/>
      <c r="O306" s="211"/>
      <c r="P306" s="212">
        <f>SUM(P307:P385)</f>
        <v>0</v>
      </c>
      <c r="Q306" s="211"/>
      <c r="R306" s="212">
        <f>SUM(R307:R385)</f>
        <v>0</v>
      </c>
      <c r="S306" s="211"/>
      <c r="T306" s="213">
        <f>SUM(T307:T385)</f>
        <v>64.576509999999985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14" t="s">
        <v>89</v>
      </c>
      <c r="AT306" s="215" t="s">
        <v>80</v>
      </c>
      <c r="AU306" s="215" t="s">
        <v>91</v>
      </c>
      <c r="AY306" s="214" t="s">
        <v>139</v>
      </c>
      <c r="BK306" s="216">
        <f>SUM(BK307:BK385)</f>
        <v>0</v>
      </c>
    </row>
    <row r="307" s="2" customFormat="1" ht="24.15" customHeight="1">
      <c r="A307" s="39"/>
      <c r="B307" s="40"/>
      <c r="C307" s="219" t="s">
        <v>350</v>
      </c>
      <c r="D307" s="219" t="s">
        <v>141</v>
      </c>
      <c r="E307" s="220" t="s">
        <v>1106</v>
      </c>
      <c r="F307" s="221" t="s">
        <v>1107</v>
      </c>
      <c r="G307" s="222" t="s">
        <v>196</v>
      </c>
      <c r="H307" s="223">
        <v>77.587999999999994</v>
      </c>
      <c r="I307" s="224"/>
      <c r="J307" s="225">
        <f>ROUND(I307*H307,2)</f>
        <v>0</v>
      </c>
      <c r="K307" s="221" t="s">
        <v>145</v>
      </c>
      <c r="L307" s="45"/>
      <c r="M307" s="226" t="s">
        <v>1</v>
      </c>
      <c r="N307" s="227" t="s">
        <v>46</v>
      </c>
      <c r="O307" s="92"/>
      <c r="P307" s="228">
        <f>O307*H307</f>
        <v>0</v>
      </c>
      <c r="Q307" s="228">
        <v>0</v>
      </c>
      <c r="R307" s="228">
        <f>Q307*H307</f>
        <v>0</v>
      </c>
      <c r="S307" s="228">
        <v>0.17999999999999999</v>
      </c>
      <c r="T307" s="229">
        <f>S307*H307</f>
        <v>13.965839999999998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0" t="s">
        <v>146</v>
      </c>
      <c r="AT307" s="230" t="s">
        <v>141</v>
      </c>
      <c r="AU307" s="230" t="s">
        <v>157</v>
      </c>
      <c r="AY307" s="18" t="s">
        <v>139</v>
      </c>
      <c r="BE307" s="231">
        <f>IF(N307="základní",J307,0)</f>
        <v>0</v>
      </c>
      <c r="BF307" s="231">
        <f>IF(N307="snížená",J307,0)</f>
        <v>0</v>
      </c>
      <c r="BG307" s="231">
        <f>IF(N307="zákl. přenesená",J307,0)</f>
        <v>0</v>
      </c>
      <c r="BH307" s="231">
        <f>IF(N307="sníž. přenesená",J307,0)</f>
        <v>0</v>
      </c>
      <c r="BI307" s="231">
        <f>IF(N307="nulová",J307,0)</f>
        <v>0</v>
      </c>
      <c r="BJ307" s="18" t="s">
        <v>89</v>
      </c>
      <c r="BK307" s="231">
        <f>ROUND(I307*H307,2)</f>
        <v>0</v>
      </c>
      <c r="BL307" s="18" t="s">
        <v>146</v>
      </c>
      <c r="BM307" s="230" t="s">
        <v>1108</v>
      </c>
    </row>
    <row r="308" s="13" customFormat="1">
      <c r="A308" s="13"/>
      <c r="B308" s="237"/>
      <c r="C308" s="238"/>
      <c r="D308" s="232" t="s">
        <v>150</v>
      </c>
      <c r="E308" s="239" t="s">
        <v>1</v>
      </c>
      <c r="F308" s="240" t="s">
        <v>1046</v>
      </c>
      <c r="G308" s="238"/>
      <c r="H308" s="239" t="s">
        <v>1</v>
      </c>
      <c r="I308" s="241"/>
      <c r="J308" s="238"/>
      <c r="K308" s="238"/>
      <c r="L308" s="242"/>
      <c r="M308" s="243"/>
      <c r="N308" s="244"/>
      <c r="O308" s="244"/>
      <c r="P308" s="244"/>
      <c r="Q308" s="244"/>
      <c r="R308" s="244"/>
      <c r="S308" s="244"/>
      <c r="T308" s="24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6" t="s">
        <v>150</v>
      </c>
      <c r="AU308" s="246" t="s">
        <v>157</v>
      </c>
      <c r="AV308" s="13" t="s">
        <v>89</v>
      </c>
      <c r="AW308" s="13" t="s">
        <v>36</v>
      </c>
      <c r="AX308" s="13" t="s">
        <v>81</v>
      </c>
      <c r="AY308" s="246" t="s">
        <v>139</v>
      </c>
    </row>
    <row r="309" s="13" customFormat="1">
      <c r="A309" s="13"/>
      <c r="B309" s="237"/>
      <c r="C309" s="238"/>
      <c r="D309" s="232" t="s">
        <v>150</v>
      </c>
      <c r="E309" s="239" t="s">
        <v>1</v>
      </c>
      <c r="F309" s="240" t="s">
        <v>1109</v>
      </c>
      <c r="G309" s="238"/>
      <c r="H309" s="239" t="s">
        <v>1</v>
      </c>
      <c r="I309" s="241"/>
      <c r="J309" s="238"/>
      <c r="K309" s="238"/>
      <c r="L309" s="242"/>
      <c r="M309" s="243"/>
      <c r="N309" s="244"/>
      <c r="O309" s="244"/>
      <c r="P309" s="244"/>
      <c r="Q309" s="244"/>
      <c r="R309" s="244"/>
      <c r="S309" s="244"/>
      <c r="T309" s="24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6" t="s">
        <v>150</v>
      </c>
      <c r="AU309" s="246" t="s">
        <v>157</v>
      </c>
      <c r="AV309" s="13" t="s">
        <v>89</v>
      </c>
      <c r="AW309" s="13" t="s">
        <v>36</v>
      </c>
      <c r="AX309" s="13" t="s">
        <v>81</v>
      </c>
      <c r="AY309" s="246" t="s">
        <v>139</v>
      </c>
    </row>
    <row r="310" s="13" customFormat="1">
      <c r="A310" s="13"/>
      <c r="B310" s="237"/>
      <c r="C310" s="238"/>
      <c r="D310" s="232" t="s">
        <v>150</v>
      </c>
      <c r="E310" s="239" t="s">
        <v>1</v>
      </c>
      <c r="F310" s="240" t="s">
        <v>883</v>
      </c>
      <c r="G310" s="238"/>
      <c r="H310" s="239" t="s">
        <v>1</v>
      </c>
      <c r="I310" s="241"/>
      <c r="J310" s="238"/>
      <c r="K310" s="238"/>
      <c r="L310" s="242"/>
      <c r="M310" s="243"/>
      <c r="N310" s="244"/>
      <c r="O310" s="244"/>
      <c r="P310" s="244"/>
      <c r="Q310" s="244"/>
      <c r="R310" s="244"/>
      <c r="S310" s="244"/>
      <c r="T310" s="24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6" t="s">
        <v>150</v>
      </c>
      <c r="AU310" s="246" t="s">
        <v>157</v>
      </c>
      <c r="AV310" s="13" t="s">
        <v>89</v>
      </c>
      <c r="AW310" s="13" t="s">
        <v>36</v>
      </c>
      <c r="AX310" s="13" t="s">
        <v>81</v>
      </c>
      <c r="AY310" s="246" t="s">
        <v>139</v>
      </c>
    </row>
    <row r="311" s="14" customFormat="1">
      <c r="A311" s="14"/>
      <c r="B311" s="247"/>
      <c r="C311" s="248"/>
      <c r="D311" s="232" t="s">
        <v>150</v>
      </c>
      <c r="E311" s="249" t="s">
        <v>1</v>
      </c>
      <c r="F311" s="250" t="s">
        <v>1110</v>
      </c>
      <c r="G311" s="248"/>
      <c r="H311" s="251">
        <v>28.995999999999999</v>
      </c>
      <c r="I311" s="252"/>
      <c r="J311" s="248"/>
      <c r="K311" s="248"/>
      <c r="L311" s="253"/>
      <c r="M311" s="254"/>
      <c r="N311" s="255"/>
      <c r="O311" s="255"/>
      <c r="P311" s="255"/>
      <c r="Q311" s="255"/>
      <c r="R311" s="255"/>
      <c r="S311" s="255"/>
      <c r="T311" s="25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7" t="s">
        <v>150</v>
      </c>
      <c r="AU311" s="257" t="s">
        <v>157</v>
      </c>
      <c r="AV311" s="14" t="s">
        <v>91</v>
      </c>
      <c r="AW311" s="14" t="s">
        <v>36</v>
      </c>
      <c r="AX311" s="14" t="s">
        <v>81</v>
      </c>
      <c r="AY311" s="257" t="s">
        <v>139</v>
      </c>
    </row>
    <row r="312" s="14" customFormat="1">
      <c r="A312" s="14"/>
      <c r="B312" s="247"/>
      <c r="C312" s="248"/>
      <c r="D312" s="232" t="s">
        <v>150</v>
      </c>
      <c r="E312" s="249" t="s">
        <v>1</v>
      </c>
      <c r="F312" s="250" t="s">
        <v>1111</v>
      </c>
      <c r="G312" s="248"/>
      <c r="H312" s="251">
        <v>8.8109999999999999</v>
      </c>
      <c r="I312" s="252"/>
      <c r="J312" s="248"/>
      <c r="K312" s="248"/>
      <c r="L312" s="253"/>
      <c r="M312" s="254"/>
      <c r="N312" s="255"/>
      <c r="O312" s="255"/>
      <c r="P312" s="255"/>
      <c r="Q312" s="255"/>
      <c r="R312" s="255"/>
      <c r="S312" s="255"/>
      <c r="T312" s="256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7" t="s">
        <v>150</v>
      </c>
      <c r="AU312" s="257" t="s">
        <v>157</v>
      </c>
      <c r="AV312" s="14" t="s">
        <v>91</v>
      </c>
      <c r="AW312" s="14" t="s">
        <v>36</v>
      </c>
      <c r="AX312" s="14" t="s">
        <v>81</v>
      </c>
      <c r="AY312" s="257" t="s">
        <v>139</v>
      </c>
    </row>
    <row r="313" s="13" customFormat="1">
      <c r="A313" s="13"/>
      <c r="B313" s="237"/>
      <c r="C313" s="238"/>
      <c r="D313" s="232" t="s">
        <v>150</v>
      </c>
      <c r="E313" s="239" t="s">
        <v>1</v>
      </c>
      <c r="F313" s="240" t="s">
        <v>169</v>
      </c>
      <c r="G313" s="238"/>
      <c r="H313" s="239" t="s">
        <v>1</v>
      </c>
      <c r="I313" s="241"/>
      <c r="J313" s="238"/>
      <c r="K313" s="238"/>
      <c r="L313" s="242"/>
      <c r="M313" s="243"/>
      <c r="N313" s="244"/>
      <c r="O313" s="244"/>
      <c r="P313" s="244"/>
      <c r="Q313" s="244"/>
      <c r="R313" s="244"/>
      <c r="S313" s="244"/>
      <c r="T313" s="245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6" t="s">
        <v>150</v>
      </c>
      <c r="AU313" s="246" t="s">
        <v>157</v>
      </c>
      <c r="AV313" s="13" t="s">
        <v>89</v>
      </c>
      <c r="AW313" s="13" t="s">
        <v>36</v>
      </c>
      <c r="AX313" s="13" t="s">
        <v>81</v>
      </c>
      <c r="AY313" s="246" t="s">
        <v>139</v>
      </c>
    </row>
    <row r="314" s="14" customFormat="1">
      <c r="A314" s="14"/>
      <c r="B314" s="247"/>
      <c r="C314" s="248"/>
      <c r="D314" s="232" t="s">
        <v>150</v>
      </c>
      <c r="E314" s="249" t="s">
        <v>1</v>
      </c>
      <c r="F314" s="250" t="s">
        <v>1112</v>
      </c>
      <c r="G314" s="248"/>
      <c r="H314" s="251">
        <v>6.71</v>
      </c>
      <c r="I314" s="252"/>
      <c r="J314" s="248"/>
      <c r="K314" s="248"/>
      <c r="L314" s="253"/>
      <c r="M314" s="254"/>
      <c r="N314" s="255"/>
      <c r="O314" s="255"/>
      <c r="P314" s="255"/>
      <c r="Q314" s="255"/>
      <c r="R314" s="255"/>
      <c r="S314" s="255"/>
      <c r="T314" s="256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7" t="s">
        <v>150</v>
      </c>
      <c r="AU314" s="257" t="s">
        <v>157</v>
      </c>
      <c r="AV314" s="14" t="s">
        <v>91</v>
      </c>
      <c r="AW314" s="14" t="s">
        <v>36</v>
      </c>
      <c r="AX314" s="14" t="s">
        <v>81</v>
      </c>
      <c r="AY314" s="257" t="s">
        <v>139</v>
      </c>
    </row>
    <row r="315" s="14" customFormat="1">
      <c r="A315" s="14"/>
      <c r="B315" s="247"/>
      <c r="C315" s="248"/>
      <c r="D315" s="232" t="s">
        <v>150</v>
      </c>
      <c r="E315" s="249" t="s">
        <v>1</v>
      </c>
      <c r="F315" s="250" t="s">
        <v>1113</v>
      </c>
      <c r="G315" s="248"/>
      <c r="H315" s="251">
        <v>5.6870000000000003</v>
      </c>
      <c r="I315" s="252"/>
      <c r="J315" s="248"/>
      <c r="K315" s="248"/>
      <c r="L315" s="253"/>
      <c r="M315" s="254"/>
      <c r="N315" s="255"/>
      <c r="O315" s="255"/>
      <c r="P315" s="255"/>
      <c r="Q315" s="255"/>
      <c r="R315" s="255"/>
      <c r="S315" s="255"/>
      <c r="T315" s="25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7" t="s">
        <v>150</v>
      </c>
      <c r="AU315" s="257" t="s">
        <v>157</v>
      </c>
      <c r="AV315" s="14" t="s">
        <v>91</v>
      </c>
      <c r="AW315" s="14" t="s">
        <v>36</v>
      </c>
      <c r="AX315" s="14" t="s">
        <v>81</v>
      </c>
      <c r="AY315" s="257" t="s">
        <v>139</v>
      </c>
    </row>
    <row r="316" s="15" customFormat="1">
      <c r="A316" s="15"/>
      <c r="B316" s="258"/>
      <c r="C316" s="259"/>
      <c r="D316" s="232" t="s">
        <v>150</v>
      </c>
      <c r="E316" s="260" t="s">
        <v>1</v>
      </c>
      <c r="F316" s="261" t="s">
        <v>156</v>
      </c>
      <c r="G316" s="259"/>
      <c r="H316" s="262">
        <v>50.204000000000001</v>
      </c>
      <c r="I316" s="263"/>
      <c r="J316" s="259"/>
      <c r="K316" s="259"/>
      <c r="L316" s="264"/>
      <c r="M316" s="265"/>
      <c r="N316" s="266"/>
      <c r="O316" s="266"/>
      <c r="P316" s="266"/>
      <c r="Q316" s="266"/>
      <c r="R316" s="266"/>
      <c r="S316" s="266"/>
      <c r="T316" s="267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68" t="s">
        <v>150</v>
      </c>
      <c r="AU316" s="268" t="s">
        <v>157</v>
      </c>
      <c r="AV316" s="15" t="s">
        <v>157</v>
      </c>
      <c r="AW316" s="15" t="s">
        <v>36</v>
      </c>
      <c r="AX316" s="15" t="s">
        <v>81</v>
      </c>
      <c r="AY316" s="268" t="s">
        <v>139</v>
      </c>
    </row>
    <row r="317" s="13" customFormat="1">
      <c r="A317" s="13"/>
      <c r="B317" s="237"/>
      <c r="C317" s="238"/>
      <c r="D317" s="232" t="s">
        <v>150</v>
      </c>
      <c r="E317" s="239" t="s">
        <v>1</v>
      </c>
      <c r="F317" s="240" t="s">
        <v>1114</v>
      </c>
      <c r="G317" s="238"/>
      <c r="H317" s="239" t="s">
        <v>1</v>
      </c>
      <c r="I317" s="241"/>
      <c r="J317" s="238"/>
      <c r="K317" s="238"/>
      <c r="L317" s="242"/>
      <c r="M317" s="243"/>
      <c r="N317" s="244"/>
      <c r="O317" s="244"/>
      <c r="P317" s="244"/>
      <c r="Q317" s="244"/>
      <c r="R317" s="244"/>
      <c r="S317" s="244"/>
      <c r="T317" s="245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6" t="s">
        <v>150</v>
      </c>
      <c r="AU317" s="246" t="s">
        <v>157</v>
      </c>
      <c r="AV317" s="13" t="s">
        <v>89</v>
      </c>
      <c r="AW317" s="13" t="s">
        <v>36</v>
      </c>
      <c r="AX317" s="13" t="s">
        <v>81</v>
      </c>
      <c r="AY317" s="246" t="s">
        <v>139</v>
      </c>
    </row>
    <row r="318" s="13" customFormat="1">
      <c r="A318" s="13"/>
      <c r="B318" s="237"/>
      <c r="C318" s="238"/>
      <c r="D318" s="232" t="s">
        <v>150</v>
      </c>
      <c r="E318" s="239" t="s">
        <v>1</v>
      </c>
      <c r="F318" s="240" t="s">
        <v>883</v>
      </c>
      <c r="G318" s="238"/>
      <c r="H318" s="239" t="s">
        <v>1</v>
      </c>
      <c r="I318" s="241"/>
      <c r="J318" s="238"/>
      <c r="K318" s="238"/>
      <c r="L318" s="242"/>
      <c r="M318" s="243"/>
      <c r="N318" s="244"/>
      <c r="O318" s="244"/>
      <c r="P318" s="244"/>
      <c r="Q318" s="244"/>
      <c r="R318" s="244"/>
      <c r="S318" s="244"/>
      <c r="T318" s="24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6" t="s">
        <v>150</v>
      </c>
      <c r="AU318" s="246" t="s">
        <v>157</v>
      </c>
      <c r="AV318" s="13" t="s">
        <v>89</v>
      </c>
      <c r="AW318" s="13" t="s">
        <v>36</v>
      </c>
      <c r="AX318" s="13" t="s">
        <v>81</v>
      </c>
      <c r="AY318" s="246" t="s">
        <v>139</v>
      </c>
    </row>
    <row r="319" s="14" customFormat="1">
      <c r="A319" s="14"/>
      <c r="B319" s="247"/>
      <c r="C319" s="248"/>
      <c r="D319" s="232" t="s">
        <v>150</v>
      </c>
      <c r="E319" s="249" t="s">
        <v>1</v>
      </c>
      <c r="F319" s="250" t="s">
        <v>1115</v>
      </c>
      <c r="G319" s="248"/>
      <c r="H319" s="251">
        <v>15.816000000000001</v>
      </c>
      <c r="I319" s="252"/>
      <c r="J319" s="248"/>
      <c r="K319" s="248"/>
      <c r="L319" s="253"/>
      <c r="M319" s="254"/>
      <c r="N319" s="255"/>
      <c r="O319" s="255"/>
      <c r="P319" s="255"/>
      <c r="Q319" s="255"/>
      <c r="R319" s="255"/>
      <c r="S319" s="255"/>
      <c r="T319" s="256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7" t="s">
        <v>150</v>
      </c>
      <c r="AU319" s="257" t="s">
        <v>157</v>
      </c>
      <c r="AV319" s="14" t="s">
        <v>91</v>
      </c>
      <c r="AW319" s="14" t="s">
        <v>36</v>
      </c>
      <c r="AX319" s="14" t="s">
        <v>81</v>
      </c>
      <c r="AY319" s="257" t="s">
        <v>139</v>
      </c>
    </row>
    <row r="320" s="14" customFormat="1">
      <c r="A320" s="14"/>
      <c r="B320" s="247"/>
      <c r="C320" s="248"/>
      <c r="D320" s="232" t="s">
        <v>150</v>
      </c>
      <c r="E320" s="249" t="s">
        <v>1</v>
      </c>
      <c r="F320" s="250" t="s">
        <v>1116</v>
      </c>
      <c r="G320" s="248"/>
      <c r="H320" s="251">
        <v>4.806</v>
      </c>
      <c r="I320" s="252"/>
      <c r="J320" s="248"/>
      <c r="K320" s="248"/>
      <c r="L320" s="253"/>
      <c r="M320" s="254"/>
      <c r="N320" s="255"/>
      <c r="O320" s="255"/>
      <c r="P320" s="255"/>
      <c r="Q320" s="255"/>
      <c r="R320" s="255"/>
      <c r="S320" s="255"/>
      <c r="T320" s="256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7" t="s">
        <v>150</v>
      </c>
      <c r="AU320" s="257" t="s">
        <v>157</v>
      </c>
      <c r="AV320" s="14" t="s">
        <v>91</v>
      </c>
      <c r="AW320" s="14" t="s">
        <v>36</v>
      </c>
      <c r="AX320" s="14" t="s">
        <v>81</v>
      </c>
      <c r="AY320" s="257" t="s">
        <v>139</v>
      </c>
    </row>
    <row r="321" s="13" customFormat="1">
      <c r="A321" s="13"/>
      <c r="B321" s="237"/>
      <c r="C321" s="238"/>
      <c r="D321" s="232" t="s">
        <v>150</v>
      </c>
      <c r="E321" s="239" t="s">
        <v>1</v>
      </c>
      <c r="F321" s="240" t="s">
        <v>169</v>
      </c>
      <c r="G321" s="238"/>
      <c r="H321" s="239" t="s">
        <v>1</v>
      </c>
      <c r="I321" s="241"/>
      <c r="J321" s="238"/>
      <c r="K321" s="238"/>
      <c r="L321" s="242"/>
      <c r="M321" s="243"/>
      <c r="N321" s="244"/>
      <c r="O321" s="244"/>
      <c r="P321" s="244"/>
      <c r="Q321" s="244"/>
      <c r="R321" s="244"/>
      <c r="S321" s="244"/>
      <c r="T321" s="24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6" t="s">
        <v>150</v>
      </c>
      <c r="AU321" s="246" t="s">
        <v>157</v>
      </c>
      <c r="AV321" s="13" t="s">
        <v>89</v>
      </c>
      <c r="AW321" s="13" t="s">
        <v>36</v>
      </c>
      <c r="AX321" s="13" t="s">
        <v>81</v>
      </c>
      <c r="AY321" s="246" t="s">
        <v>139</v>
      </c>
    </row>
    <row r="322" s="14" customFormat="1">
      <c r="A322" s="14"/>
      <c r="B322" s="247"/>
      <c r="C322" s="248"/>
      <c r="D322" s="232" t="s">
        <v>150</v>
      </c>
      <c r="E322" s="249" t="s">
        <v>1</v>
      </c>
      <c r="F322" s="250" t="s">
        <v>1117</v>
      </c>
      <c r="G322" s="248"/>
      <c r="H322" s="251">
        <v>3.6600000000000001</v>
      </c>
      <c r="I322" s="252"/>
      <c r="J322" s="248"/>
      <c r="K322" s="248"/>
      <c r="L322" s="253"/>
      <c r="M322" s="254"/>
      <c r="N322" s="255"/>
      <c r="O322" s="255"/>
      <c r="P322" s="255"/>
      <c r="Q322" s="255"/>
      <c r="R322" s="255"/>
      <c r="S322" s="255"/>
      <c r="T322" s="25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7" t="s">
        <v>150</v>
      </c>
      <c r="AU322" s="257" t="s">
        <v>157</v>
      </c>
      <c r="AV322" s="14" t="s">
        <v>91</v>
      </c>
      <c r="AW322" s="14" t="s">
        <v>36</v>
      </c>
      <c r="AX322" s="14" t="s">
        <v>81</v>
      </c>
      <c r="AY322" s="257" t="s">
        <v>139</v>
      </c>
    </row>
    <row r="323" s="14" customFormat="1">
      <c r="A323" s="14"/>
      <c r="B323" s="247"/>
      <c r="C323" s="248"/>
      <c r="D323" s="232" t="s">
        <v>150</v>
      </c>
      <c r="E323" s="249" t="s">
        <v>1</v>
      </c>
      <c r="F323" s="250" t="s">
        <v>1118</v>
      </c>
      <c r="G323" s="248"/>
      <c r="H323" s="251">
        <v>3.1019999999999999</v>
      </c>
      <c r="I323" s="252"/>
      <c r="J323" s="248"/>
      <c r="K323" s="248"/>
      <c r="L323" s="253"/>
      <c r="M323" s="254"/>
      <c r="N323" s="255"/>
      <c r="O323" s="255"/>
      <c r="P323" s="255"/>
      <c r="Q323" s="255"/>
      <c r="R323" s="255"/>
      <c r="S323" s="255"/>
      <c r="T323" s="25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7" t="s">
        <v>150</v>
      </c>
      <c r="AU323" s="257" t="s">
        <v>157</v>
      </c>
      <c r="AV323" s="14" t="s">
        <v>91</v>
      </c>
      <c r="AW323" s="14" t="s">
        <v>36</v>
      </c>
      <c r="AX323" s="14" t="s">
        <v>81</v>
      </c>
      <c r="AY323" s="257" t="s">
        <v>139</v>
      </c>
    </row>
    <row r="324" s="15" customFormat="1">
      <c r="A324" s="15"/>
      <c r="B324" s="258"/>
      <c r="C324" s="259"/>
      <c r="D324" s="232" t="s">
        <v>150</v>
      </c>
      <c r="E324" s="260" t="s">
        <v>1</v>
      </c>
      <c r="F324" s="261" t="s">
        <v>156</v>
      </c>
      <c r="G324" s="259"/>
      <c r="H324" s="262">
        <v>27.384</v>
      </c>
      <c r="I324" s="263"/>
      <c r="J324" s="259"/>
      <c r="K324" s="259"/>
      <c r="L324" s="264"/>
      <c r="M324" s="265"/>
      <c r="N324" s="266"/>
      <c r="O324" s="266"/>
      <c r="P324" s="266"/>
      <c r="Q324" s="266"/>
      <c r="R324" s="266"/>
      <c r="S324" s="266"/>
      <c r="T324" s="267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68" t="s">
        <v>150</v>
      </c>
      <c r="AU324" s="268" t="s">
        <v>157</v>
      </c>
      <c r="AV324" s="15" t="s">
        <v>157</v>
      </c>
      <c r="AW324" s="15" t="s">
        <v>36</v>
      </c>
      <c r="AX324" s="15" t="s">
        <v>81</v>
      </c>
      <c r="AY324" s="268" t="s">
        <v>139</v>
      </c>
    </row>
    <row r="325" s="16" customFormat="1">
      <c r="A325" s="16"/>
      <c r="B325" s="269"/>
      <c r="C325" s="270"/>
      <c r="D325" s="232" t="s">
        <v>150</v>
      </c>
      <c r="E325" s="271" t="s">
        <v>1</v>
      </c>
      <c r="F325" s="272" t="s">
        <v>172</v>
      </c>
      <c r="G325" s="270"/>
      <c r="H325" s="273">
        <v>77.587999999999994</v>
      </c>
      <c r="I325" s="274"/>
      <c r="J325" s="270"/>
      <c r="K325" s="270"/>
      <c r="L325" s="275"/>
      <c r="M325" s="276"/>
      <c r="N325" s="277"/>
      <c r="O325" s="277"/>
      <c r="P325" s="277"/>
      <c r="Q325" s="277"/>
      <c r="R325" s="277"/>
      <c r="S325" s="277"/>
      <c r="T325" s="278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T325" s="279" t="s">
        <v>150</v>
      </c>
      <c r="AU325" s="279" t="s">
        <v>157</v>
      </c>
      <c r="AV325" s="16" t="s">
        <v>146</v>
      </c>
      <c r="AW325" s="16" t="s">
        <v>36</v>
      </c>
      <c r="AX325" s="16" t="s">
        <v>89</v>
      </c>
      <c r="AY325" s="279" t="s">
        <v>139</v>
      </c>
    </row>
    <row r="326" s="2" customFormat="1" ht="24.15" customHeight="1">
      <c r="A326" s="39"/>
      <c r="B326" s="40"/>
      <c r="C326" s="219" t="s">
        <v>358</v>
      </c>
      <c r="D326" s="219" t="s">
        <v>141</v>
      </c>
      <c r="E326" s="220" t="s">
        <v>351</v>
      </c>
      <c r="F326" s="221" t="s">
        <v>352</v>
      </c>
      <c r="G326" s="222" t="s">
        <v>196</v>
      </c>
      <c r="H326" s="223">
        <v>32.460999999999999</v>
      </c>
      <c r="I326" s="224"/>
      <c r="J326" s="225">
        <f>ROUND(I326*H326,2)</f>
        <v>0</v>
      </c>
      <c r="K326" s="221" t="s">
        <v>145</v>
      </c>
      <c r="L326" s="45"/>
      <c r="M326" s="226" t="s">
        <v>1</v>
      </c>
      <c r="N326" s="227" t="s">
        <v>46</v>
      </c>
      <c r="O326" s="92"/>
      <c r="P326" s="228">
        <f>O326*H326</f>
        <v>0</v>
      </c>
      <c r="Q326" s="228">
        <v>0</v>
      </c>
      <c r="R326" s="228">
        <f>Q326*H326</f>
        <v>0</v>
      </c>
      <c r="S326" s="228">
        <v>0.29999999999999999</v>
      </c>
      <c r="T326" s="229">
        <f>S326*H326</f>
        <v>9.7382999999999988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30" t="s">
        <v>146</v>
      </c>
      <c r="AT326" s="230" t="s">
        <v>141</v>
      </c>
      <c r="AU326" s="230" t="s">
        <v>157</v>
      </c>
      <c r="AY326" s="18" t="s">
        <v>139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8" t="s">
        <v>89</v>
      </c>
      <c r="BK326" s="231">
        <f>ROUND(I326*H326,2)</f>
        <v>0</v>
      </c>
      <c r="BL326" s="18" t="s">
        <v>146</v>
      </c>
      <c r="BM326" s="230" t="s">
        <v>1119</v>
      </c>
    </row>
    <row r="327" s="13" customFormat="1">
      <c r="A327" s="13"/>
      <c r="B327" s="237"/>
      <c r="C327" s="238"/>
      <c r="D327" s="232" t="s">
        <v>150</v>
      </c>
      <c r="E327" s="239" t="s">
        <v>1</v>
      </c>
      <c r="F327" s="240" t="s">
        <v>237</v>
      </c>
      <c r="G327" s="238"/>
      <c r="H327" s="239" t="s">
        <v>1</v>
      </c>
      <c r="I327" s="241"/>
      <c r="J327" s="238"/>
      <c r="K327" s="238"/>
      <c r="L327" s="242"/>
      <c r="M327" s="243"/>
      <c r="N327" s="244"/>
      <c r="O327" s="244"/>
      <c r="P327" s="244"/>
      <c r="Q327" s="244"/>
      <c r="R327" s="244"/>
      <c r="S327" s="244"/>
      <c r="T327" s="24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6" t="s">
        <v>150</v>
      </c>
      <c r="AU327" s="246" t="s">
        <v>157</v>
      </c>
      <c r="AV327" s="13" t="s">
        <v>89</v>
      </c>
      <c r="AW327" s="13" t="s">
        <v>36</v>
      </c>
      <c r="AX327" s="13" t="s">
        <v>81</v>
      </c>
      <c r="AY327" s="246" t="s">
        <v>139</v>
      </c>
    </row>
    <row r="328" s="13" customFormat="1">
      <c r="A328" s="13"/>
      <c r="B328" s="237"/>
      <c r="C328" s="238"/>
      <c r="D328" s="232" t="s">
        <v>150</v>
      </c>
      <c r="E328" s="239" t="s">
        <v>1</v>
      </c>
      <c r="F328" s="240" t="s">
        <v>354</v>
      </c>
      <c r="G328" s="238"/>
      <c r="H328" s="239" t="s">
        <v>1</v>
      </c>
      <c r="I328" s="241"/>
      <c r="J328" s="238"/>
      <c r="K328" s="238"/>
      <c r="L328" s="242"/>
      <c r="M328" s="243"/>
      <c r="N328" s="244"/>
      <c r="O328" s="244"/>
      <c r="P328" s="244"/>
      <c r="Q328" s="244"/>
      <c r="R328" s="244"/>
      <c r="S328" s="244"/>
      <c r="T328" s="24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6" t="s">
        <v>150</v>
      </c>
      <c r="AU328" s="246" t="s">
        <v>157</v>
      </c>
      <c r="AV328" s="13" t="s">
        <v>89</v>
      </c>
      <c r="AW328" s="13" t="s">
        <v>36</v>
      </c>
      <c r="AX328" s="13" t="s">
        <v>81</v>
      </c>
      <c r="AY328" s="246" t="s">
        <v>139</v>
      </c>
    </row>
    <row r="329" s="13" customFormat="1">
      <c r="A329" s="13"/>
      <c r="B329" s="237"/>
      <c r="C329" s="238"/>
      <c r="D329" s="232" t="s">
        <v>150</v>
      </c>
      <c r="E329" s="239" t="s">
        <v>1</v>
      </c>
      <c r="F329" s="240" t="s">
        <v>883</v>
      </c>
      <c r="G329" s="238"/>
      <c r="H329" s="239" t="s">
        <v>1</v>
      </c>
      <c r="I329" s="241"/>
      <c r="J329" s="238"/>
      <c r="K329" s="238"/>
      <c r="L329" s="242"/>
      <c r="M329" s="243"/>
      <c r="N329" s="244"/>
      <c r="O329" s="244"/>
      <c r="P329" s="244"/>
      <c r="Q329" s="244"/>
      <c r="R329" s="244"/>
      <c r="S329" s="244"/>
      <c r="T329" s="24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6" t="s">
        <v>150</v>
      </c>
      <c r="AU329" s="246" t="s">
        <v>157</v>
      </c>
      <c r="AV329" s="13" t="s">
        <v>89</v>
      </c>
      <c r="AW329" s="13" t="s">
        <v>36</v>
      </c>
      <c r="AX329" s="13" t="s">
        <v>81</v>
      </c>
      <c r="AY329" s="246" t="s">
        <v>139</v>
      </c>
    </row>
    <row r="330" s="14" customFormat="1">
      <c r="A330" s="14"/>
      <c r="B330" s="247"/>
      <c r="C330" s="248"/>
      <c r="D330" s="232" t="s">
        <v>150</v>
      </c>
      <c r="E330" s="249" t="s">
        <v>1</v>
      </c>
      <c r="F330" s="250" t="s">
        <v>1120</v>
      </c>
      <c r="G330" s="248"/>
      <c r="H330" s="251">
        <v>25.454000000000001</v>
      </c>
      <c r="I330" s="252"/>
      <c r="J330" s="248"/>
      <c r="K330" s="248"/>
      <c r="L330" s="253"/>
      <c r="M330" s="254"/>
      <c r="N330" s="255"/>
      <c r="O330" s="255"/>
      <c r="P330" s="255"/>
      <c r="Q330" s="255"/>
      <c r="R330" s="255"/>
      <c r="S330" s="255"/>
      <c r="T330" s="25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7" t="s">
        <v>150</v>
      </c>
      <c r="AU330" s="257" t="s">
        <v>157</v>
      </c>
      <c r="AV330" s="14" t="s">
        <v>91</v>
      </c>
      <c r="AW330" s="14" t="s">
        <v>36</v>
      </c>
      <c r="AX330" s="14" t="s">
        <v>81</v>
      </c>
      <c r="AY330" s="257" t="s">
        <v>139</v>
      </c>
    </row>
    <row r="331" s="14" customFormat="1">
      <c r="A331" s="14"/>
      <c r="B331" s="247"/>
      <c r="C331" s="248"/>
      <c r="D331" s="232" t="s">
        <v>150</v>
      </c>
      <c r="E331" s="249" t="s">
        <v>1</v>
      </c>
      <c r="F331" s="250" t="s">
        <v>1121</v>
      </c>
      <c r="G331" s="248"/>
      <c r="H331" s="251">
        <v>4.7190000000000003</v>
      </c>
      <c r="I331" s="252"/>
      <c r="J331" s="248"/>
      <c r="K331" s="248"/>
      <c r="L331" s="253"/>
      <c r="M331" s="254"/>
      <c r="N331" s="255"/>
      <c r="O331" s="255"/>
      <c r="P331" s="255"/>
      <c r="Q331" s="255"/>
      <c r="R331" s="255"/>
      <c r="S331" s="255"/>
      <c r="T331" s="25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7" t="s">
        <v>150</v>
      </c>
      <c r="AU331" s="257" t="s">
        <v>157</v>
      </c>
      <c r="AV331" s="14" t="s">
        <v>91</v>
      </c>
      <c r="AW331" s="14" t="s">
        <v>36</v>
      </c>
      <c r="AX331" s="14" t="s">
        <v>81</v>
      </c>
      <c r="AY331" s="257" t="s">
        <v>139</v>
      </c>
    </row>
    <row r="332" s="13" customFormat="1">
      <c r="A332" s="13"/>
      <c r="B332" s="237"/>
      <c r="C332" s="238"/>
      <c r="D332" s="232" t="s">
        <v>150</v>
      </c>
      <c r="E332" s="239" t="s">
        <v>1</v>
      </c>
      <c r="F332" s="240" t="s">
        <v>169</v>
      </c>
      <c r="G332" s="238"/>
      <c r="H332" s="239" t="s">
        <v>1</v>
      </c>
      <c r="I332" s="241"/>
      <c r="J332" s="238"/>
      <c r="K332" s="238"/>
      <c r="L332" s="242"/>
      <c r="M332" s="243"/>
      <c r="N332" s="244"/>
      <c r="O332" s="244"/>
      <c r="P332" s="244"/>
      <c r="Q332" s="244"/>
      <c r="R332" s="244"/>
      <c r="S332" s="244"/>
      <c r="T332" s="24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6" t="s">
        <v>150</v>
      </c>
      <c r="AU332" s="246" t="s">
        <v>157</v>
      </c>
      <c r="AV332" s="13" t="s">
        <v>89</v>
      </c>
      <c r="AW332" s="13" t="s">
        <v>36</v>
      </c>
      <c r="AX332" s="13" t="s">
        <v>81</v>
      </c>
      <c r="AY332" s="246" t="s">
        <v>139</v>
      </c>
    </row>
    <row r="333" s="14" customFormat="1">
      <c r="A333" s="14"/>
      <c r="B333" s="247"/>
      <c r="C333" s="248"/>
      <c r="D333" s="232" t="s">
        <v>150</v>
      </c>
      <c r="E333" s="249" t="s">
        <v>1</v>
      </c>
      <c r="F333" s="250" t="s">
        <v>1122</v>
      </c>
      <c r="G333" s="248"/>
      <c r="H333" s="251">
        <v>0.77000000000000002</v>
      </c>
      <c r="I333" s="252"/>
      <c r="J333" s="248"/>
      <c r="K333" s="248"/>
      <c r="L333" s="253"/>
      <c r="M333" s="254"/>
      <c r="N333" s="255"/>
      <c r="O333" s="255"/>
      <c r="P333" s="255"/>
      <c r="Q333" s="255"/>
      <c r="R333" s="255"/>
      <c r="S333" s="255"/>
      <c r="T333" s="256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7" t="s">
        <v>150</v>
      </c>
      <c r="AU333" s="257" t="s">
        <v>157</v>
      </c>
      <c r="AV333" s="14" t="s">
        <v>91</v>
      </c>
      <c r="AW333" s="14" t="s">
        <v>36</v>
      </c>
      <c r="AX333" s="14" t="s">
        <v>81</v>
      </c>
      <c r="AY333" s="257" t="s">
        <v>139</v>
      </c>
    </row>
    <row r="334" s="14" customFormat="1">
      <c r="A334" s="14"/>
      <c r="B334" s="247"/>
      <c r="C334" s="248"/>
      <c r="D334" s="232" t="s">
        <v>150</v>
      </c>
      <c r="E334" s="249" t="s">
        <v>1</v>
      </c>
      <c r="F334" s="250" t="s">
        <v>1123</v>
      </c>
      <c r="G334" s="248"/>
      <c r="H334" s="251">
        <v>1.518</v>
      </c>
      <c r="I334" s="252"/>
      <c r="J334" s="248"/>
      <c r="K334" s="248"/>
      <c r="L334" s="253"/>
      <c r="M334" s="254"/>
      <c r="N334" s="255"/>
      <c r="O334" s="255"/>
      <c r="P334" s="255"/>
      <c r="Q334" s="255"/>
      <c r="R334" s="255"/>
      <c r="S334" s="255"/>
      <c r="T334" s="256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7" t="s">
        <v>150</v>
      </c>
      <c r="AU334" s="257" t="s">
        <v>157</v>
      </c>
      <c r="AV334" s="14" t="s">
        <v>91</v>
      </c>
      <c r="AW334" s="14" t="s">
        <v>36</v>
      </c>
      <c r="AX334" s="14" t="s">
        <v>81</v>
      </c>
      <c r="AY334" s="257" t="s">
        <v>139</v>
      </c>
    </row>
    <row r="335" s="16" customFormat="1">
      <c r="A335" s="16"/>
      <c r="B335" s="269"/>
      <c r="C335" s="270"/>
      <c r="D335" s="232" t="s">
        <v>150</v>
      </c>
      <c r="E335" s="271" t="s">
        <v>1</v>
      </c>
      <c r="F335" s="272" t="s">
        <v>172</v>
      </c>
      <c r="G335" s="270"/>
      <c r="H335" s="273">
        <v>32.460999999999999</v>
      </c>
      <c r="I335" s="274"/>
      <c r="J335" s="270"/>
      <c r="K335" s="270"/>
      <c r="L335" s="275"/>
      <c r="M335" s="276"/>
      <c r="N335" s="277"/>
      <c r="O335" s="277"/>
      <c r="P335" s="277"/>
      <c r="Q335" s="277"/>
      <c r="R335" s="277"/>
      <c r="S335" s="277"/>
      <c r="T335" s="278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T335" s="279" t="s">
        <v>150</v>
      </c>
      <c r="AU335" s="279" t="s">
        <v>157</v>
      </c>
      <c r="AV335" s="16" t="s">
        <v>146</v>
      </c>
      <c r="AW335" s="16" t="s">
        <v>36</v>
      </c>
      <c r="AX335" s="16" t="s">
        <v>89</v>
      </c>
      <c r="AY335" s="279" t="s">
        <v>139</v>
      </c>
    </row>
    <row r="336" s="2" customFormat="1" ht="24.15" customHeight="1">
      <c r="A336" s="39"/>
      <c r="B336" s="40"/>
      <c r="C336" s="219" t="s">
        <v>368</v>
      </c>
      <c r="D336" s="219" t="s">
        <v>141</v>
      </c>
      <c r="E336" s="220" t="s">
        <v>359</v>
      </c>
      <c r="F336" s="221" t="s">
        <v>360</v>
      </c>
      <c r="G336" s="222" t="s">
        <v>196</v>
      </c>
      <c r="H336" s="223">
        <v>121.85299999999999</v>
      </c>
      <c r="I336" s="224"/>
      <c r="J336" s="225">
        <f>ROUND(I336*H336,2)</f>
        <v>0</v>
      </c>
      <c r="K336" s="221" t="s">
        <v>145</v>
      </c>
      <c r="L336" s="45"/>
      <c r="M336" s="226" t="s">
        <v>1</v>
      </c>
      <c r="N336" s="227" t="s">
        <v>46</v>
      </c>
      <c r="O336" s="92"/>
      <c r="P336" s="228">
        <f>O336*H336</f>
        <v>0</v>
      </c>
      <c r="Q336" s="228">
        <v>0</v>
      </c>
      <c r="R336" s="228">
        <f>Q336*H336</f>
        <v>0</v>
      </c>
      <c r="S336" s="228">
        <v>0.28999999999999998</v>
      </c>
      <c r="T336" s="229">
        <f>S336*H336</f>
        <v>35.337369999999993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0" t="s">
        <v>146</v>
      </c>
      <c r="AT336" s="230" t="s">
        <v>141</v>
      </c>
      <c r="AU336" s="230" t="s">
        <v>157</v>
      </c>
      <c r="AY336" s="18" t="s">
        <v>139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8" t="s">
        <v>89</v>
      </c>
      <c r="BK336" s="231">
        <f>ROUND(I336*H336,2)</f>
        <v>0</v>
      </c>
      <c r="BL336" s="18" t="s">
        <v>146</v>
      </c>
      <c r="BM336" s="230" t="s">
        <v>1124</v>
      </c>
    </row>
    <row r="337" s="13" customFormat="1">
      <c r="A337" s="13"/>
      <c r="B337" s="237"/>
      <c r="C337" s="238"/>
      <c r="D337" s="232" t="s">
        <v>150</v>
      </c>
      <c r="E337" s="239" t="s">
        <v>1</v>
      </c>
      <c r="F337" s="240" t="s">
        <v>237</v>
      </c>
      <c r="G337" s="238"/>
      <c r="H337" s="239" t="s">
        <v>1</v>
      </c>
      <c r="I337" s="241"/>
      <c r="J337" s="238"/>
      <c r="K337" s="238"/>
      <c r="L337" s="242"/>
      <c r="M337" s="243"/>
      <c r="N337" s="244"/>
      <c r="O337" s="244"/>
      <c r="P337" s="244"/>
      <c r="Q337" s="244"/>
      <c r="R337" s="244"/>
      <c r="S337" s="244"/>
      <c r="T337" s="245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6" t="s">
        <v>150</v>
      </c>
      <c r="AU337" s="246" t="s">
        <v>157</v>
      </c>
      <c r="AV337" s="13" t="s">
        <v>89</v>
      </c>
      <c r="AW337" s="13" t="s">
        <v>36</v>
      </c>
      <c r="AX337" s="13" t="s">
        <v>81</v>
      </c>
      <c r="AY337" s="246" t="s">
        <v>139</v>
      </c>
    </row>
    <row r="338" s="13" customFormat="1">
      <c r="A338" s="13"/>
      <c r="B338" s="237"/>
      <c r="C338" s="238"/>
      <c r="D338" s="232" t="s">
        <v>150</v>
      </c>
      <c r="E338" s="239" t="s">
        <v>1</v>
      </c>
      <c r="F338" s="240" t="s">
        <v>362</v>
      </c>
      <c r="G338" s="238"/>
      <c r="H338" s="239" t="s">
        <v>1</v>
      </c>
      <c r="I338" s="241"/>
      <c r="J338" s="238"/>
      <c r="K338" s="238"/>
      <c r="L338" s="242"/>
      <c r="M338" s="243"/>
      <c r="N338" s="244"/>
      <c r="O338" s="244"/>
      <c r="P338" s="244"/>
      <c r="Q338" s="244"/>
      <c r="R338" s="244"/>
      <c r="S338" s="244"/>
      <c r="T338" s="245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6" t="s">
        <v>150</v>
      </c>
      <c r="AU338" s="246" t="s">
        <v>157</v>
      </c>
      <c r="AV338" s="13" t="s">
        <v>89</v>
      </c>
      <c r="AW338" s="13" t="s">
        <v>36</v>
      </c>
      <c r="AX338" s="13" t="s">
        <v>81</v>
      </c>
      <c r="AY338" s="246" t="s">
        <v>139</v>
      </c>
    </row>
    <row r="339" s="13" customFormat="1">
      <c r="A339" s="13"/>
      <c r="B339" s="237"/>
      <c r="C339" s="238"/>
      <c r="D339" s="232" t="s">
        <v>150</v>
      </c>
      <c r="E339" s="239" t="s">
        <v>1</v>
      </c>
      <c r="F339" s="240" t="s">
        <v>883</v>
      </c>
      <c r="G339" s="238"/>
      <c r="H339" s="239" t="s">
        <v>1</v>
      </c>
      <c r="I339" s="241"/>
      <c r="J339" s="238"/>
      <c r="K339" s="238"/>
      <c r="L339" s="242"/>
      <c r="M339" s="243"/>
      <c r="N339" s="244"/>
      <c r="O339" s="244"/>
      <c r="P339" s="244"/>
      <c r="Q339" s="244"/>
      <c r="R339" s="244"/>
      <c r="S339" s="244"/>
      <c r="T339" s="24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6" t="s">
        <v>150</v>
      </c>
      <c r="AU339" s="246" t="s">
        <v>157</v>
      </c>
      <c r="AV339" s="13" t="s">
        <v>89</v>
      </c>
      <c r="AW339" s="13" t="s">
        <v>36</v>
      </c>
      <c r="AX339" s="13" t="s">
        <v>81</v>
      </c>
      <c r="AY339" s="246" t="s">
        <v>139</v>
      </c>
    </row>
    <row r="340" s="14" customFormat="1">
      <c r="A340" s="14"/>
      <c r="B340" s="247"/>
      <c r="C340" s="248"/>
      <c r="D340" s="232" t="s">
        <v>150</v>
      </c>
      <c r="E340" s="249" t="s">
        <v>1</v>
      </c>
      <c r="F340" s="250" t="s">
        <v>1120</v>
      </c>
      <c r="G340" s="248"/>
      <c r="H340" s="251">
        <v>25.454000000000001</v>
      </c>
      <c r="I340" s="252"/>
      <c r="J340" s="248"/>
      <c r="K340" s="248"/>
      <c r="L340" s="253"/>
      <c r="M340" s="254"/>
      <c r="N340" s="255"/>
      <c r="O340" s="255"/>
      <c r="P340" s="255"/>
      <c r="Q340" s="255"/>
      <c r="R340" s="255"/>
      <c r="S340" s="255"/>
      <c r="T340" s="25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7" t="s">
        <v>150</v>
      </c>
      <c r="AU340" s="257" t="s">
        <v>157</v>
      </c>
      <c r="AV340" s="14" t="s">
        <v>91</v>
      </c>
      <c r="AW340" s="14" t="s">
        <v>36</v>
      </c>
      <c r="AX340" s="14" t="s">
        <v>81</v>
      </c>
      <c r="AY340" s="257" t="s">
        <v>139</v>
      </c>
    </row>
    <row r="341" s="14" customFormat="1">
      <c r="A341" s="14"/>
      <c r="B341" s="247"/>
      <c r="C341" s="248"/>
      <c r="D341" s="232" t="s">
        <v>150</v>
      </c>
      <c r="E341" s="249" t="s">
        <v>1</v>
      </c>
      <c r="F341" s="250" t="s">
        <v>1121</v>
      </c>
      <c r="G341" s="248"/>
      <c r="H341" s="251">
        <v>4.7190000000000003</v>
      </c>
      <c r="I341" s="252"/>
      <c r="J341" s="248"/>
      <c r="K341" s="248"/>
      <c r="L341" s="253"/>
      <c r="M341" s="254"/>
      <c r="N341" s="255"/>
      <c r="O341" s="255"/>
      <c r="P341" s="255"/>
      <c r="Q341" s="255"/>
      <c r="R341" s="255"/>
      <c r="S341" s="255"/>
      <c r="T341" s="256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7" t="s">
        <v>150</v>
      </c>
      <c r="AU341" s="257" t="s">
        <v>157</v>
      </c>
      <c r="AV341" s="14" t="s">
        <v>91</v>
      </c>
      <c r="AW341" s="14" t="s">
        <v>36</v>
      </c>
      <c r="AX341" s="14" t="s">
        <v>81</v>
      </c>
      <c r="AY341" s="257" t="s">
        <v>139</v>
      </c>
    </row>
    <row r="342" s="13" customFormat="1">
      <c r="A342" s="13"/>
      <c r="B342" s="237"/>
      <c r="C342" s="238"/>
      <c r="D342" s="232" t="s">
        <v>150</v>
      </c>
      <c r="E342" s="239" t="s">
        <v>1</v>
      </c>
      <c r="F342" s="240" t="s">
        <v>169</v>
      </c>
      <c r="G342" s="238"/>
      <c r="H342" s="239" t="s">
        <v>1</v>
      </c>
      <c r="I342" s="241"/>
      <c r="J342" s="238"/>
      <c r="K342" s="238"/>
      <c r="L342" s="242"/>
      <c r="M342" s="243"/>
      <c r="N342" s="244"/>
      <c r="O342" s="244"/>
      <c r="P342" s="244"/>
      <c r="Q342" s="244"/>
      <c r="R342" s="244"/>
      <c r="S342" s="244"/>
      <c r="T342" s="24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6" t="s">
        <v>150</v>
      </c>
      <c r="AU342" s="246" t="s">
        <v>157</v>
      </c>
      <c r="AV342" s="13" t="s">
        <v>89</v>
      </c>
      <c r="AW342" s="13" t="s">
        <v>36</v>
      </c>
      <c r="AX342" s="13" t="s">
        <v>81</v>
      </c>
      <c r="AY342" s="246" t="s">
        <v>139</v>
      </c>
    </row>
    <row r="343" s="14" customFormat="1">
      <c r="A343" s="14"/>
      <c r="B343" s="247"/>
      <c r="C343" s="248"/>
      <c r="D343" s="232" t="s">
        <v>150</v>
      </c>
      <c r="E343" s="249" t="s">
        <v>1</v>
      </c>
      <c r="F343" s="250" t="s">
        <v>1122</v>
      </c>
      <c r="G343" s="248"/>
      <c r="H343" s="251">
        <v>0.77000000000000002</v>
      </c>
      <c r="I343" s="252"/>
      <c r="J343" s="248"/>
      <c r="K343" s="248"/>
      <c r="L343" s="253"/>
      <c r="M343" s="254"/>
      <c r="N343" s="255"/>
      <c r="O343" s="255"/>
      <c r="P343" s="255"/>
      <c r="Q343" s="255"/>
      <c r="R343" s="255"/>
      <c r="S343" s="255"/>
      <c r="T343" s="256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7" t="s">
        <v>150</v>
      </c>
      <c r="AU343" s="257" t="s">
        <v>157</v>
      </c>
      <c r="AV343" s="14" t="s">
        <v>91</v>
      </c>
      <c r="AW343" s="14" t="s">
        <v>36</v>
      </c>
      <c r="AX343" s="14" t="s">
        <v>81</v>
      </c>
      <c r="AY343" s="257" t="s">
        <v>139</v>
      </c>
    </row>
    <row r="344" s="14" customFormat="1">
      <c r="A344" s="14"/>
      <c r="B344" s="247"/>
      <c r="C344" s="248"/>
      <c r="D344" s="232" t="s">
        <v>150</v>
      </c>
      <c r="E344" s="249" t="s">
        <v>1</v>
      </c>
      <c r="F344" s="250" t="s">
        <v>1123</v>
      </c>
      <c r="G344" s="248"/>
      <c r="H344" s="251">
        <v>1.518</v>
      </c>
      <c r="I344" s="252"/>
      <c r="J344" s="248"/>
      <c r="K344" s="248"/>
      <c r="L344" s="253"/>
      <c r="M344" s="254"/>
      <c r="N344" s="255"/>
      <c r="O344" s="255"/>
      <c r="P344" s="255"/>
      <c r="Q344" s="255"/>
      <c r="R344" s="255"/>
      <c r="S344" s="255"/>
      <c r="T344" s="256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7" t="s">
        <v>150</v>
      </c>
      <c r="AU344" s="257" t="s">
        <v>157</v>
      </c>
      <c r="AV344" s="14" t="s">
        <v>91</v>
      </c>
      <c r="AW344" s="14" t="s">
        <v>36</v>
      </c>
      <c r="AX344" s="14" t="s">
        <v>81</v>
      </c>
      <c r="AY344" s="257" t="s">
        <v>139</v>
      </c>
    </row>
    <row r="345" s="15" customFormat="1">
      <c r="A345" s="15"/>
      <c r="B345" s="258"/>
      <c r="C345" s="259"/>
      <c r="D345" s="232" t="s">
        <v>150</v>
      </c>
      <c r="E345" s="260" t="s">
        <v>1</v>
      </c>
      <c r="F345" s="261" t="s">
        <v>156</v>
      </c>
      <c r="G345" s="259"/>
      <c r="H345" s="262">
        <v>32.460999999999999</v>
      </c>
      <c r="I345" s="263"/>
      <c r="J345" s="259"/>
      <c r="K345" s="259"/>
      <c r="L345" s="264"/>
      <c r="M345" s="265"/>
      <c r="N345" s="266"/>
      <c r="O345" s="266"/>
      <c r="P345" s="266"/>
      <c r="Q345" s="266"/>
      <c r="R345" s="266"/>
      <c r="S345" s="266"/>
      <c r="T345" s="267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68" t="s">
        <v>150</v>
      </c>
      <c r="AU345" s="268" t="s">
        <v>157</v>
      </c>
      <c r="AV345" s="15" t="s">
        <v>157</v>
      </c>
      <c r="AW345" s="15" t="s">
        <v>36</v>
      </c>
      <c r="AX345" s="15" t="s">
        <v>81</v>
      </c>
      <c r="AY345" s="268" t="s">
        <v>139</v>
      </c>
    </row>
    <row r="346" s="13" customFormat="1">
      <c r="A346" s="13"/>
      <c r="B346" s="237"/>
      <c r="C346" s="238"/>
      <c r="D346" s="232" t="s">
        <v>150</v>
      </c>
      <c r="E346" s="239" t="s">
        <v>1</v>
      </c>
      <c r="F346" s="240" t="s">
        <v>363</v>
      </c>
      <c r="G346" s="238"/>
      <c r="H346" s="239" t="s">
        <v>1</v>
      </c>
      <c r="I346" s="241"/>
      <c r="J346" s="238"/>
      <c r="K346" s="238"/>
      <c r="L346" s="242"/>
      <c r="M346" s="243"/>
      <c r="N346" s="244"/>
      <c r="O346" s="244"/>
      <c r="P346" s="244"/>
      <c r="Q346" s="244"/>
      <c r="R346" s="244"/>
      <c r="S346" s="244"/>
      <c r="T346" s="24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6" t="s">
        <v>150</v>
      </c>
      <c r="AU346" s="246" t="s">
        <v>157</v>
      </c>
      <c r="AV346" s="13" t="s">
        <v>89</v>
      </c>
      <c r="AW346" s="13" t="s">
        <v>36</v>
      </c>
      <c r="AX346" s="13" t="s">
        <v>81</v>
      </c>
      <c r="AY346" s="246" t="s">
        <v>139</v>
      </c>
    </row>
    <row r="347" s="13" customFormat="1">
      <c r="A347" s="13"/>
      <c r="B347" s="237"/>
      <c r="C347" s="238"/>
      <c r="D347" s="232" t="s">
        <v>150</v>
      </c>
      <c r="E347" s="239" t="s">
        <v>1</v>
      </c>
      <c r="F347" s="240" t="s">
        <v>883</v>
      </c>
      <c r="G347" s="238"/>
      <c r="H347" s="239" t="s">
        <v>1</v>
      </c>
      <c r="I347" s="241"/>
      <c r="J347" s="238"/>
      <c r="K347" s="238"/>
      <c r="L347" s="242"/>
      <c r="M347" s="243"/>
      <c r="N347" s="244"/>
      <c r="O347" s="244"/>
      <c r="P347" s="244"/>
      <c r="Q347" s="244"/>
      <c r="R347" s="244"/>
      <c r="S347" s="244"/>
      <c r="T347" s="24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6" t="s">
        <v>150</v>
      </c>
      <c r="AU347" s="246" t="s">
        <v>157</v>
      </c>
      <c r="AV347" s="13" t="s">
        <v>89</v>
      </c>
      <c r="AW347" s="13" t="s">
        <v>36</v>
      </c>
      <c r="AX347" s="13" t="s">
        <v>81</v>
      </c>
      <c r="AY347" s="246" t="s">
        <v>139</v>
      </c>
    </row>
    <row r="348" s="14" customFormat="1">
      <c r="A348" s="14"/>
      <c r="B348" s="247"/>
      <c r="C348" s="248"/>
      <c r="D348" s="232" t="s">
        <v>150</v>
      </c>
      <c r="E348" s="249" t="s">
        <v>1</v>
      </c>
      <c r="F348" s="250" t="s">
        <v>1125</v>
      </c>
      <c r="G348" s="248"/>
      <c r="H348" s="251">
        <v>9.2560000000000002</v>
      </c>
      <c r="I348" s="252"/>
      <c r="J348" s="248"/>
      <c r="K348" s="248"/>
      <c r="L348" s="253"/>
      <c r="M348" s="254"/>
      <c r="N348" s="255"/>
      <c r="O348" s="255"/>
      <c r="P348" s="255"/>
      <c r="Q348" s="255"/>
      <c r="R348" s="255"/>
      <c r="S348" s="255"/>
      <c r="T348" s="25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7" t="s">
        <v>150</v>
      </c>
      <c r="AU348" s="257" t="s">
        <v>157</v>
      </c>
      <c r="AV348" s="14" t="s">
        <v>91</v>
      </c>
      <c r="AW348" s="14" t="s">
        <v>36</v>
      </c>
      <c r="AX348" s="14" t="s">
        <v>81</v>
      </c>
      <c r="AY348" s="257" t="s">
        <v>139</v>
      </c>
    </row>
    <row r="349" s="14" customFormat="1">
      <c r="A349" s="14"/>
      <c r="B349" s="247"/>
      <c r="C349" s="248"/>
      <c r="D349" s="232" t="s">
        <v>150</v>
      </c>
      <c r="E349" s="249" t="s">
        <v>1</v>
      </c>
      <c r="F349" s="250" t="s">
        <v>1126</v>
      </c>
      <c r="G349" s="248"/>
      <c r="H349" s="251">
        <v>1.716</v>
      </c>
      <c r="I349" s="252"/>
      <c r="J349" s="248"/>
      <c r="K349" s="248"/>
      <c r="L349" s="253"/>
      <c r="M349" s="254"/>
      <c r="N349" s="255"/>
      <c r="O349" s="255"/>
      <c r="P349" s="255"/>
      <c r="Q349" s="255"/>
      <c r="R349" s="255"/>
      <c r="S349" s="255"/>
      <c r="T349" s="256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7" t="s">
        <v>150</v>
      </c>
      <c r="AU349" s="257" t="s">
        <v>157</v>
      </c>
      <c r="AV349" s="14" t="s">
        <v>91</v>
      </c>
      <c r="AW349" s="14" t="s">
        <v>36</v>
      </c>
      <c r="AX349" s="14" t="s">
        <v>81</v>
      </c>
      <c r="AY349" s="257" t="s">
        <v>139</v>
      </c>
    </row>
    <row r="350" s="13" customFormat="1">
      <c r="A350" s="13"/>
      <c r="B350" s="237"/>
      <c r="C350" s="238"/>
      <c r="D350" s="232" t="s">
        <v>150</v>
      </c>
      <c r="E350" s="239" t="s">
        <v>1</v>
      </c>
      <c r="F350" s="240" t="s">
        <v>169</v>
      </c>
      <c r="G350" s="238"/>
      <c r="H350" s="239" t="s">
        <v>1</v>
      </c>
      <c r="I350" s="241"/>
      <c r="J350" s="238"/>
      <c r="K350" s="238"/>
      <c r="L350" s="242"/>
      <c r="M350" s="243"/>
      <c r="N350" s="244"/>
      <c r="O350" s="244"/>
      <c r="P350" s="244"/>
      <c r="Q350" s="244"/>
      <c r="R350" s="244"/>
      <c r="S350" s="244"/>
      <c r="T350" s="245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6" t="s">
        <v>150</v>
      </c>
      <c r="AU350" s="246" t="s">
        <v>157</v>
      </c>
      <c r="AV350" s="13" t="s">
        <v>89</v>
      </c>
      <c r="AW350" s="13" t="s">
        <v>36</v>
      </c>
      <c r="AX350" s="13" t="s">
        <v>81</v>
      </c>
      <c r="AY350" s="246" t="s">
        <v>139</v>
      </c>
    </row>
    <row r="351" s="14" customFormat="1">
      <c r="A351" s="14"/>
      <c r="B351" s="247"/>
      <c r="C351" s="248"/>
      <c r="D351" s="232" t="s">
        <v>150</v>
      </c>
      <c r="E351" s="249" t="s">
        <v>1</v>
      </c>
      <c r="F351" s="250" t="s">
        <v>1127</v>
      </c>
      <c r="G351" s="248"/>
      <c r="H351" s="251">
        <v>0.28000000000000003</v>
      </c>
      <c r="I351" s="252"/>
      <c r="J351" s="248"/>
      <c r="K351" s="248"/>
      <c r="L351" s="253"/>
      <c r="M351" s="254"/>
      <c r="N351" s="255"/>
      <c r="O351" s="255"/>
      <c r="P351" s="255"/>
      <c r="Q351" s="255"/>
      <c r="R351" s="255"/>
      <c r="S351" s="255"/>
      <c r="T351" s="256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7" t="s">
        <v>150</v>
      </c>
      <c r="AU351" s="257" t="s">
        <v>157</v>
      </c>
      <c r="AV351" s="14" t="s">
        <v>91</v>
      </c>
      <c r="AW351" s="14" t="s">
        <v>36</v>
      </c>
      <c r="AX351" s="14" t="s">
        <v>81</v>
      </c>
      <c r="AY351" s="257" t="s">
        <v>139</v>
      </c>
    </row>
    <row r="352" s="14" customFormat="1">
      <c r="A352" s="14"/>
      <c r="B352" s="247"/>
      <c r="C352" s="248"/>
      <c r="D352" s="232" t="s">
        <v>150</v>
      </c>
      <c r="E352" s="249" t="s">
        <v>1</v>
      </c>
      <c r="F352" s="250" t="s">
        <v>1128</v>
      </c>
      <c r="G352" s="248"/>
      <c r="H352" s="251">
        <v>0.55200000000000005</v>
      </c>
      <c r="I352" s="252"/>
      <c r="J352" s="248"/>
      <c r="K352" s="248"/>
      <c r="L352" s="253"/>
      <c r="M352" s="254"/>
      <c r="N352" s="255"/>
      <c r="O352" s="255"/>
      <c r="P352" s="255"/>
      <c r="Q352" s="255"/>
      <c r="R352" s="255"/>
      <c r="S352" s="255"/>
      <c r="T352" s="256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7" t="s">
        <v>150</v>
      </c>
      <c r="AU352" s="257" t="s">
        <v>157</v>
      </c>
      <c r="AV352" s="14" t="s">
        <v>91</v>
      </c>
      <c r="AW352" s="14" t="s">
        <v>36</v>
      </c>
      <c r="AX352" s="14" t="s">
        <v>81</v>
      </c>
      <c r="AY352" s="257" t="s">
        <v>139</v>
      </c>
    </row>
    <row r="353" s="15" customFormat="1">
      <c r="A353" s="15"/>
      <c r="B353" s="258"/>
      <c r="C353" s="259"/>
      <c r="D353" s="232" t="s">
        <v>150</v>
      </c>
      <c r="E353" s="260" t="s">
        <v>1</v>
      </c>
      <c r="F353" s="261" t="s">
        <v>156</v>
      </c>
      <c r="G353" s="259"/>
      <c r="H353" s="262">
        <v>11.804</v>
      </c>
      <c r="I353" s="263"/>
      <c r="J353" s="259"/>
      <c r="K353" s="259"/>
      <c r="L353" s="264"/>
      <c r="M353" s="265"/>
      <c r="N353" s="266"/>
      <c r="O353" s="266"/>
      <c r="P353" s="266"/>
      <c r="Q353" s="266"/>
      <c r="R353" s="266"/>
      <c r="S353" s="266"/>
      <c r="T353" s="267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68" t="s">
        <v>150</v>
      </c>
      <c r="AU353" s="268" t="s">
        <v>157</v>
      </c>
      <c r="AV353" s="15" t="s">
        <v>157</v>
      </c>
      <c r="AW353" s="15" t="s">
        <v>36</v>
      </c>
      <c r="AX353" s="15" t="s">
        <v>81</v>
      </c>
      <c r="AY353" s="268" t="s">
        <v>139</v>
      </c>
    </row>
    <row r="354" s="13" customFormat="1">
      <c r="A354" s="13"/>
      <c r="B354" s="237"/>
      <c r="C354" s="238"/>
      <c r="D354" s="232" t="s">
        <v>150</v>
      </c>
      <c r="E354" s="239" t="s">
        <v>1</v>
      </c>
      <c r="F354" s="240" t="s">
        <v>1046</v>
      </c>
      <c r="G354" s="238"/>
      <c r="H354" s="239" t="s">
        <v>1</v>
      </c>
      <c r="I354" s="241"/>
      <c r="J354" s="238"/>
      <c r="K354" s="238"/>
      <c r="L354" s="242"/>
      <c r="M354" s="243"/>
      <c r="N354" s="244"/>
      <c r="O354" s="244"/>
      <c r="P354" s="244"/>
      <c r="Q354" s="244"/>
      <c r="R354" s="244"/>
      <c r="S354" s="244"/>
      <c r="T354" s="245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6" t="s">
        <v>150</v>
      </c>
      <c r="AU354" s="246" t="s">
        <v>157</v>
      </c>
      <c r="AV354" s="13" t="s">
        <v>89</v>
      </c>
      <c r="AW354" s="13" t="s">
        <v>36</v>
      </c>
      <c r="AX354" s="13" t="s">
        <v>81</v>
      </c>
      <c r="AY354" s="246" t="s">
        <v>139</v>
      </c>
    </row>
    <row r="355" s="13" customFormat="1">
      <c r="A355" s="13"/>
      <c r="B355" s="237"/>
      <c r="C355" s="238"/>
      <c r="D355" s="232" t="s">
        <v>150</v>
      </c>
      <c r="E355" s="239" t="s">
        <v>1</v>
      </c>
      <c r="F355" s="240" t="s">
        <v>1129</v>
      </c>
      <c r="G355" s="238"/>
      <c r="H355" s="239" t="s">
        <v>1</v>
      </c>
      <c r="I355" s="241"/>
      <c r="J355" s="238"/>
      <c r="K355" s="238"/>
      <c r="L355" s="242"/>
      <c r="M355" s="243"/>
      <c r="N355" s="244"/>
      <c r="O355" s="244"/>
      <c r="P355" s="244"/>
      <c r="Q355" s="244"/>
      <c r="R355" s="244"/>
      <c r="S355" s="244"/>
      <c r="T355" s="24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6" t="s">
        <v>150</v>
      </c>
      <c r="AU355" s="246" t="s">
        <v>157</v>
      </c>
      <c r="AV355" s="13" t="s">
        <v>89</v>
      </c>
      <c r="AW355" s="13" t="s">
        <v>36</v>
      </c>
      <c r="AX355" s="13" t="s">
        <v>81</v>
      </c>
      <c r="AY355" s="246" t="s">
        <v>139</v>
      </c>
    </row>
    <row r="356" s="13" customFormat="1">
      <c r="A356" s="13"/>
      <c r="B356" s="237"/>
      <c r="C356" s="238"/>
      <c r="D356" s="232" t="s">
        <v>150</v>
      </c>
      <c r="E356" s="239" t="s">
        <v>1</v>
      </c>
      <c r="F356" s="240" t="s">
        <v>883</v>
      </c>
      <c r="G356" s="238"/>
      <c r="H356" s="239" t="s">
        <v>1</v>
      </c>
      <c r="I356" s="241"/>
      <c r="J356" s="238"/>
      <c r="K356" s="238"/>
      <c r="L356" s="242"/>
      <c r="M356" s="243"/>
      <c r="N356" s="244"/>
      <c r="O356" s="244"/>
      <c r="P356" s="244"/>
      <c r="Q356" s="244"/>
      <c r="R356" s="244"/>
      <c r="S356" s="244"/>
      <c r="T356" s="245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6" t="s">
        <v>150</v>
      </c>
      <c r="AU356" s="246" t="s">
        <v>157</v>
      </c>
      <c r="AV356" s="13" t="s">
        <v>89</v>
      </c>
      <c r="AW356" s="13" t="s">
        <v>36</v>
      </c>
      <c r="AX356" s="13" t="s">
        <v>81</v>
      </c>
      <c r="AY356" s="246" t="s">
        <v>139</v>
      </c>
    </row>
    <row r="357" s="14" customFormat="1">
      <c r="A357" s="14"/>
      <c r="B357" s="247"/>
      <c r="C357" s="248"/>
      <c r="D357" s="232" t="s">
        <v>150</v>
      </c>
      <c r="E357" s="249" t="s">
        <v>1</v>
      </c>
      <c r="F357" s="250" t="s">
        <v>1110</v>
      </c>
      <c r="G357" s="248"/>
      <c r="H357" s="251">
        <v>28.995999999999999</v>
      </c>
      <c r="I357" s="252"/>
      <c r="J357" s="248"/>
      <c r="K357" s="248"/>
      <c r="L357" s="253"/>
      <c r="M357" s="254"/>
      <c r="N357" s="255"/>
      <c r="O357" s="255"/>
      <c r="P357" s="255"/>
      <c r="Q357" s="255"/>
      <c r="R357" s="255"/>
      <c r="S357" s="255"/>
      <c r="T357" s="256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7" t="s">
        <v>150</v>
      </c>
      <c r="AU357" s="257" t="s">
        <v>157</v>
      </c>
      <c r="AV357" s="14" t="s">
        <v>91</v>
      </c>
      <c r="AW357" s="14" t="s">
        <v>36</v>
      </c>
      <c r="AX357" s="14" t="s">
        <v>81</v>
      </c>
      <c r="AY357" s="257" t="s">
        <v>139</v>
      </c>
    </row>
    <row r="358" s="14" customFormat="1">
      <c r="A358" s="14"/>
      <c r="B358" s="247"/>
      <c r="C358" s="248"/>
      <c r="D358" s="232" t="s">
        <v>150</v>
      </c>
      <c r="E358" s="249" t="s">
        <v>1</v>
      </c>
      <c r="F358" s="250" t="s">
        <v>1111</v>
      </c>
      <c r="G358" s="248"/>
      <c r="H358" s="251">
        <v>8.8109999999999999</v>
      </c>
      <c r="I358" s="252"/>
      <c r="J358" s="248"/>
      <c r="K358" s="248"/>
      <c r="L358" s="253"/>
      <c r="M358" s="254"/>
      <c r="N358" s="255"/>
      <c r="O358" s="255"/>
      <c r="P358" s="255"/>
      <c r="Q358" s="255"/>
      <c r="R358" s="255"/>
      <c r="S358" s="255"/>
      <c r="T358" s="256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7" t="s">
        <v>150</v>
      </c>
      <c r="AU358" s="257" t="s">
        <v>157</v>
      </c>
      <c r="AV358" s="14" t="s">
        <v>91</v>
      </c>
      <c r="AW358" s="14" t="s">
        <v>36</v>
      </c>
      <c r="AX358" s="14" t="s">
        <v>81</v>
      </c>
      <c r="AY358" s="257" t="s">
        <v>139</v>
      </c>
    </row>
    <row r="359" s="13" customFormat="1">
      <c r="A359" s="13"/>
      <c r="B359" s="237"/>
      <c r="C359" s="238"/>
      <c r="D359" s="232" t="s">
        <v>150</v>
      </c>
      <c r="E359" s="239" t="s">
        <v>1</v>
      </c>
      <c r="F359" s="240" t="s">
        <v>169</v>
      </c>
      <c r="G359" s="238"/>
      <c r="H359" s="239" t="s">
        <v>1</v>
      </c>
      <c r="I359" s="241"/>
      <c r="J359" s="238"/>
      <c r="K359" s="238"/>
      <c r="L359" s="242"/>
      <c r="M359" s="243"/>
      <c r="N359" s="244"/>
      <c r="O359" s="244"/>
      <c r="P359" s="244"/>
      <c r="Q359" s="244"/>
      <c r="R359" s="244"/>
      <c r="S359" s="244"/>
      <c r="T359" s="24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6" t="s">
        <v>150</v>
      </c>
      <c r="AU359" s="246" t="s">
        <v>157</v>
      </c>
      <c r="AV359" s="13" t="s">
        <v>89</v>
      </c>
      <c r="AW359" s="13" t="s">
        <v>36</v>
      </c>
      <c r="AX359" s="13" t="s">
        <v>81</v>
      </c>
      <c r="AY359" s="246" t="s">
        <v>139</v>
      </c>
    </row>
    <row r="360" s="14" customFormat="1">
      <c r="A360" s="14"/>
      <c r="B360" s="247"/>
      <c r="C360" s="248"/>
      <c r="D360" s="232" t="s">
        <v>150</v>
      </c>
      <c r="E360" s="249" t="s">
        <v>1</v>
      </c>
      <c r="F360" s="250" t="s">
        <v>1112</v>
      </c>
      <c r="G360" s="248"/>
      <c r="H360" s="251">
        <v>6.71</v>
      </c>
      <c r="I360" s="252"/>
      <c r="J360" s="248"/>
      <c r="K360" s="248"/>
      <c r="L360" s="253"/>
      <c r="M360" s="254"/>
      <c r="N360" s="255"/>
      <c r="O360" s="255"/>
      <c r="P360" s="255"/>
      <c r="Q360" s="255"/>
      <c r="R360" s="255"/>
      <c r="S360" s="255"/>
      <c r="T360" s="256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7" t="s">
        <v>150</v>
      </c>
      <c r="AU360" s="257" t="s">
        <v>157</v>
      </c>
      <c r="AV360" s="14" t="s">
        <v>91</v>
      </c>
      <c r="AW360" s="14" t="s">
        <v>36</v>
      </c>
      <c r="AX360" s="14" t="s">
        <v>81</v>
      </c>
      <c r="AY360" s="257" t="s">
        <v>139</v>
      </c>
    </row>
    <row r="361" s="14" customFormat="1">
      <c r="A361" s="14"/>
      <c r="B361" s="247"/>
      <c r="C361" s="248"/>
      <c r="D361" s="232" t="s">
        <v>150</v>
      </c>
      <c r="E361" s="249" t="s">
        <v>1</v>
      </c>
      <c r="F361" s="250" t="s">
        <v>1113</v>
      </c>
      <c r="G361" s="248"/>
      <c r="H361" s="251">
        <v>5.6870000000000003</v>
      </c>
      <c r="I361" s="252"/>
      <c r="J361" s="248"/>
      <c r="K361" s="248"/>
      <c r="L361" s="253"/>
      <c r="M361" s="254"/>
      <c r="N361" s="255"/>
      <c r="O361" s="255"/>
      <c r="P361" s="255"/>
      <c r="Q361" s="255"/>
      <c r="R361" s="255"/>
      <c r="S361" s="255"/>
      <c r="T361" s="256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7" t="s">
        <v>150</v>
      </c>
      <c r="AU361" s="257" t="s">
        <v>157</v>
      </c>
      <c r="AV361" s="14" t="s">
        <v>91</v>
      </c>
      <c r="AW361" s="14" t="s">
        <v>36</v>
      </c>
      <c r="AX361" s="14" t="s">
        <v>81</v>
      </c>
      <c r="AY361" s="257" t="s">
        <v>139</v>
      </c>
    </row>
    <row r="362" s="15" customFormat="1">
      <c r="A362" s="15"/>
      <c r="B362" s="258"/>
      <c r="C362" s="259"/>
      <c r="D362" s="232" t="s">
        <v>150</v>
      </c>
      <c r="E362" s="260" t="s">
        <v>1</v>
      </c>
      <c r="F362" s="261" t="s">
        <v>156</v>
      </c>
      <c r="G362" s="259"/>
      <c r="H362" s="262">
        <v>50.204000000000001</v>
      </c>
      <c r="I362" s="263"/>
      <c r="J362" s="259"/>
      <c r="K362" s="259"/>
      <c r="L362" s="264"/>
      <c r="M362" s="265"/>
      <c r="N362" s="266"/>
      <c r="O362" s="266"/>
      <c r="P362" s="266"/>
      <c r="Q362" s="266"/>
      <c r="R362" s="266"/>
      <c r="S362" s="266"/>
      <c r="T362" s="267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68" t="s">
        <v>150</v>
      </c>
      <c r="AU362" s="268" t="s">
        <v>157</v>
      </c>
      <c r="AV362" s="15" t="s">
        <v>157</v>
      </c>
      <c r="AW362" s="15" t="s">
        <v>36</v>
      </c>
      <c r="AX362" s="15" t="s">
        <v>81</v>
      </c>
      <c r="AY362" s="268" t="s">
        <v>139</v>
      </c>
    </row>
    <row r="363" s="13" customFormat="1">
      <c r="A363" s="13"/>
      <c r="B363" s="237"/>
      <c r="C363" s="238"/>
      <c r="D363" s="232" t="s">
        <v>150</v>
      </c>
      <c r="E363" s="239" t="s">
        <v>1</v>
      </c>
      <c r="F363" s="240" t="s">
        <v>1114</v>
      </c>
      <c r="G363" s="238"/>
      <c r="H363" s="239" t="s">
        <v>1</v>
      </c>
      <c r="I363" s="241"/>
      <c r="J363" s="238"/>
      <c r="K363" s="238"/>
      <c r="L363" s="242"/>
      <c r="M363" s="243"/>
      <c r="N363" s="244"/>
      <c r="O363" s="244"/>
      <c r="P363" s="244"/>
      <c r="Q363" s="244"/>
      <c r="R363" s="244"/>
      <c r="S363" s="244"/>
      <c r="T363" s="245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6" t="s">
        <v>150</v>
      </c>
      <c r="AU363" s="246" t="s">
        <v>157</v>
      </c>
      <c r="AV363" s="13" t="s">
        <v>89</v>
      </c>
      <c r="AW363" s="13" t="s">
        <v>36</v>
      </c>
      <c r="AX363" s="13" t="s">
        <v>81</v>
      </c>
      <c r="AY363" s="246" t="s">
        <v>139</v>
      </c>
    </row>
    <row r="364" s="13" customFormat="1">
      <c r="A364" s="13"/>
      <c r="B364" s="237"/>
      <c r="C364" s="238"/>
      <c r="D364" s="232" t="s">
        <v>150</v>
      </c>
      <c r="E364" s="239" t="s">
        <v>1</v>
      </c>
      <c r="F364" s="240" t="s">
        <v>883</v>
      </c>
      <c r="G364" s="238"/>
      <c r="H364" s="239" t="s">
        <v>1</v>
      </c>
      <c r="I364" s="241"/>
      <c r="J364" s="238"/>
      <c r="K364" s="238"/>
      <c r="L364" s="242"/>
      <c r="M364" s="243"/>
      <c r="N364" s="244"/>
      <c r="O364" s="244"/>
      <c r="P364" s="244"/>
      <c r="Q364" s="244"/>
      <c r="R364" s="244"/>
      <c r="S364" s="244"/>
      <c r="T364" s="245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6" t="s">
        <v>150</v>
      </c>
      <c r="AU364" s="246" t="s">
        <v>157</v>
      </c>
      <c r="AV364" s="13" t="s">
        <v>89</v>
      </c>
      <c r="AW364" s="13" t="s">
        <v>36</v>
      </c>
      <c r="AX364" s="13" t="s">
        <v>81</v>
      </c>
      <c r="AY364" s="246" t="s">
        <v>139</v>
      </c>
    </row>
    <row r="365" s="14" customFormat="1">
      <c r="A365" s="14"/>
      <c r="B365" s="247"/>
      <c r="C365" s="248"/>
      <c r="D365" s="232" t="s">
        <v>150</v>
      </c>
      <c r="E365" s="249" t="s">
        <v>1</v>
      </c>
      <c r="F365" s="250" t="s">
        <v>1115</v>
      </c>
      <c r="G365" s="248"/>
      <c r="H365" s="251">
        <v>15.816000000000001</v>
      </c>
      <c r="I365" s="252"/>
      <c r="J365" s="248"/>
      <c r="K365" s="248"/>
      <c r="L365" s="253"/>
      <c r="M365" s="254"/>
      <c r="N365" s="255"/>
      <c r="O365" s="255"/>
      <c r="P365" s="255"/>
      <c r="Q365" s="255"/>
      <c r="R365" s="255"/>
      <c r="S365" s="255"/>
      <c r="T365" s="256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7" t="s">
        <v>150</v>
      </c>
      <c r="AU365" s="257" t="s">
        <v>157</v>
      </c>
      <c r="AV365" s="14" t="s">
        <v>91</v>
      </c>
      <c r="AW365" s="14" t="s">
        <v>36</v>
      </c>
      <c r="AX365" s="14" t="s">
        <v>81</v>
      </c>
      <c r="AY365" s="257" t="s">
        <v>139</v>
      </c>
    </row>
    <row r="366" s="14" customFormat="1">
      <c r="A366" s="14"/>
      <c r="B366" s="247"/>
      <c r="C366" s="248"/>
      <c r="D366" s="232" t="s">
        <v>150</v>
      </c>
      <c r="E366" s="249" t="s">
        <v>1</v>
      </c>
      <c r="F366" s="250" t="s">
        <v>1116</v>
      </c>
      <c r="G366" s="248"/>
      <c r="H366" s="251">
        <v>4.806</v>
      </c>
      <c r="I366" s="252"/>
      <c r="J366" s="248"/>
      <c r="K366" s="248"/>
      <c r="L366" s="253"/>
      <c r="M366" s="254"/>
      <c r="N366" s="255"/>
      <c r="O366" s="255"/>
      <c r="P366" s="255"/>
      <c r="Q366" s="255"/>
      <c r="R366" s="255"/>
      <c r="S366" s="255"/>
      <c r="T366" s="256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7" t="s">
        <v>150</v>
      </c>
      <c r="AU366" s="257" t="s">
        <v>157</v>
      </c>
      <c r="AV366" s="14" t="s">
        <v>91</v>
      </c>
      <c r="AW366" s="14" t="s">
        <v>36</v>
      </c>
      <c r="AX366" s="14" t="s">
        <v>81</v>
      </c>
      <c r="AY366" s="257" t="s">
        <v>139</v>
      </c>
    </row>
    <row r="367" s="13" customFormat="1">
      <c r="A367" s="13"/>
      <c r="B367" s="237"/>
      <c r="C367" s="238"/>
      <c r="D367" s="232" t="s">
        <v>150</v>
      </c>
      <c r="E367" s="239" t="s">
        <v>1</v>
      </c>
      <c r="F367" s="240" t="s">
        <v>169</v>
      </c>
      <c r="G367" s="238"/>
      <c r="H367" s="239" t="s">
        <v>1</v>
      </c>
      <c r="I367" s="241"/>
      <c r="J367" s="238"/>
      <c r="K367" s="238"/>
      <c r="L367" s="242"/>
      <c r="M367" s="243"/>
      <c r="N367" s="244"/>
      <c r="O367" s="244"/>
      <c r="P367" s="244"/>
      <c r="Q367" s="244"/>
      <c r="R367" s="244"/>
      <c r="S367" s="244"/>
      <c r="T367" s="245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6" t="s">
        <v>150</v>
      </c>
      <c r="AU367" s="246" t="s">
        <v>157</v>
      </c>
      <c r="AV367" s="13" t="s">
        <v>89</v>
      </c>
      <c r="AW367" s="13" t="s">
        <v>36</v>
      </c>
      <c r="AX367" s="13" t="s">
        <v>81</v>
      </c>
      <c r="AY367" s="246" t="s">
        <v>139</v>
      </c>
    </row>
    <row r="368" s="14" customFormat="1">
      <c r="A368" s="14"/>
      <c r="B368" s="247"/>
      <c r="C368" s="248"/>
      <c r="D368" s="232" t="s">
        <v>150</v>
      </c>
      <c r="E368" s="249" t="s">
        <v>1</v>
      </c>
      <c r="F368" s="250" t="s">
        <v>1117</v>
      </c>
      <c r="G368" s="248"/>
      <c r="H368" s="251">
        <v>3.6600000000000001</v>
      </c>
      <c r="I368" s="252"/>
      <c r="J368" s="248"/>
      <c r="K368" s="248"/>
      <c r="L368" s="253"/>
      <c r="M368" s="254"/>
      <c r="N368" s="255"/>
      <c r="O368" s="255"/>
      <c r="P368" s="255"/>
      <c r="Q368" s="255"/>
      <c r="R368" s="255"/>
      <c r="S368" s="255"/>
      <c r="T368" s="256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7" t="s">
        <v>150</v>
      </c>
      <c r="AU368" s="257" t="s">
        <v>157</v>
      </c>
      <c r="AV368" s="14" t="s">
        <v>91</v>
      </c>
      <c r="AW368" s="14" t="s">
        <v>36</v>
      </c>
      <c r="AX368" s="14" t="s">
        <v>81</v>
      </c>
      <c r="AY368" s="257" t="s">
        <v>139</v>
      </c>
    </row>
    <row r="369" s="14" customFormat="1">
      <c r="A369" s="14"/>
      <c r="B369" s="247"/>
      <c r="C369" s="248"/>
      <c r="D369" s="232" t="s">
        <v>150</v>
      </c>
      <c r="E369" s="249" t="s">
        <v>1</v>
      </c>
      <c r="F369" s="250" t="s">
        <v>1118</v>
      </c>
      <c r="G369" s="248"/>
      <c r="H369" s="251">
        <v>3.1019999999999999</v>
      </c>
      <c r="I369" s="252"/>
      <c r="J369" s="248"/>
      <c r="K369" s="248"/>
      <c r="L369" s="253"/>
      <c r="M369" s="254"/>
      <c r="N369" s="255"/>
      <c r="O369" s="255"/>
      <c r="P369" s="255"/>
      <c r="Q369" s="255"/>
      <c r="R369" s="255"/>
      <c r="S369" s="255"/>
      <c r="T369" s="256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7" t="s">
        <v>150</v>
      </c>
      <c r="AU369" s="257" t="s">
        <v>157</v>
      </c>
      <c r="AV369" s="14" t="s">
        <v>91</v>
      </c>
      <c r="AW369" s="14" t="s">
        <v>36</v>
      </c>
      <c r="AX369" s="14" t="s">
        <v>81</v>
      </c>
      <c r="AY369" s="257" t="s">
        <v>139</v>
      </c>
    </row>
    <row r="370" s="15" customFormat="1">
      <c r="A370" s="15"/>
      <c r="B370" s="258"/>
      <c r="C370" s="259"/>
      <c r="D370" s="232" t="s">
        <v>150</v>
      </c>
      <c r="E370" s="260" t="s">
        <v>1</v>
      </c>
      <c r="F370" s="261" t="s">
        <v>156</v>
      </c>
      <c r="G370" s="259"/>
      <c r="H370" s="262">
        <v>27.384</v>
      </c>
      <c r="I370" s="263"/>
      <c r="J370" s="259"/>
      <c r="K370" s="259"/>
      <c r="L370" s="264"/>
      <c r="M370" s="265"/>
      <c r="N370" s="266"/>
      <c r="O370" s="266"/>
      <c r="P370" s="266"/>
      <c r="Q370" s="266"/>
      <c r="R370" s="266"/>
      <c r="S370" s="266"/>
      <c r="T370" s="267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68" t="s">
        <v>150</v>
      </c>
      <c r="AU370" s="268" t="s">
        <v>157</v>
      </c>
      <c r="AV370" s="15" t="s">
        <v>157</v>
      </c>
      <c r="AW370" s="15" t="s">
        <v>36</v>
      </c>
      <c r="AX370" s="15" t="s">
        <v>81</v>
      </c>
      <c r="AY370" s="268" t="s">
        <v>139</v>
      </c>
    </row>
    <row r="371" s="16" customFormat="1">
      <c r="A371" s="16"/>
      <c r="B371" s="269"/>
      <c r="C371" s="270"/>
      <c r="D371" s="232" t="s">
        <v>150</v>
      </c>
      <c r="E371" s="271" t="s">
        <v>1</v>
      </c>
      <c r="F371" s="272" t="s">
        <v>172</v>
      </c>
      <c r="G371" s="270"/>
      <c r="H371" s="273">
        <v>121.85299999999999</v>
      </c>
      <c r="I371" s="274"/>
      <c r="J371" s="270"/>
      <c r="K371" s="270"/>
      <c r="L371" s="275"/>
      <c r="M371" s="276"/>
      <c r="N371" s="277"/>
      <c r="O371" s="277"/>
      <c r="P371" s="277"/>
      <c r="Q371" s="277"/>
      <c r="R371" s="277"/>
      <c r="S371" s="277"/>
      <c r="T371" s="278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T371" s="279" t="s">
        <v>150</v>
      </c>
      <c r="AU371" s="279" t="s">
        <v>157</v>
      </c>
      <c r="AV371" s="16" t="s">
        <v>146</v>
      </c>
      <c r="AW371" s="16" t="s">
        <v>36</v>
      </c>
      <c r="AX371" s="16" t="s">
        <v>89</v>
      </c>
      <c r="AY371" s="279" t="s">
        <v>139</v>
      </c>
    </row>
    <row r="372" s="2" customFormat="1" ht="16.5" customHeight="1">
      <c r="A372" s="39"/>
      <c r="B372" s="40"/>
      <c r="C372" s="219" t="s">
        <v>376</v>
      </c>
      <c r="D372" s="219" t="s">
        <v>141</v>
      </c>
      <c r="E372" s="220" t="s">
        <v>369</v>
      </c>
      <c r="F372" s="221" t="s">
        <v>370</v>
      </c>
      <c r="G372" s="222" t="s">
        <v>167</v>
      </c>
      <c r="H372" s="223">
        <v>27</v>
      </c>
      <c r="I372" s="224"/>
      <c r="J372" s="225">
        <f>ROUND(I372*H372,2)</f>
        <v>0</v>
      </c>
      <c r="K372" s="221" t="s">
        <v>145</v>
      </c>
      <c r="L372" s="45"/>
      <c r="M372" s="226" t="s">
        <v>1</v>
      </c>
      <c r="N372" s="227" t="s">
        <v>46</v>
      </c>
      <c r="O372" s="92"/>
      <c r="P372" s="228">
        <f>O372*H372</f>
        <v>0</v>
      </c>
      <c r="Q372" s="228">
        <v>0</v>
      </c>
      <c r="R372" s="228">
        <f>Q372*H372</f>
        <v>0</v>
      </c>
      <c r="S372" s="228">
        <v>0.20499999999999999</v>
      </c>
      <c r="T372" s="229">
        <f>S372*H372</f>
        <v>5.5349999999999993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30" t="s">
        <v>146</v>
      </c>
      <c r="AT372" s="230" t="s">
        <v>141</v>
      </c>
      <c r="AU372" s="230" t="s">
        <v>157</v>
      </c>
      <c r="AY372" s="18" t="s">
        <v>139</v>
      </c>
      <c r="BE372" s="231">
        <f>IF(N372="základní",J372,0)</f>
        <v>0</v>
      </c>
      <c r="BF372" s="231">
        <f>IF(N372="snížená",J372,0)</f>
        <v>0</v>
      </c>
      <c r="BG372" s="231">
        <f>IF(N372="zákl. přenesená",J372,0)</f>
        <v>0</v>
      </c>
      <c r="BH372" s="231">
        <f>IF(N372="sníž. přenesená",J372,0)</f>
        <v>0</v>
      </c>
      <c r="BI372" s="231">
        <f>IF(N372="nulová",J372,0)</f>
        <v>0</v>
      </c>
      <c r="BJ372" s="18" t="s">
        <v>89</v>
      </c>
      <c r="BK372" s="231">
        <f>ROUND(I372*H372,2)</f>
        <v>0</v>
      </c>
      <c r="BL372" s="18" t="s">
        <v>146</v>
      </c>
      <c r="BM372" s="230" t="s">
        <v>1130</v>
      </c>
    </row>
    <row r="373" s="13" customFormat="1">
      <c r="A373" s="13"/>
      <c r="B373" s="237"/>
      <c r="C373" s="238"/>
      <c r="D373" s="232" t="s">
        <v>150</v>
      </c>
      <c r="E373" s="239" t="s">
        <v>1</v>
      </c>
      <c r="F373" s="240" t="s">
        <v>374</v>
      </c>
      <c r="G373" s="238"/>
      <c r="H373" s="239" t="s">
        <v>1</v>
      </c>
      <c r="I373" s="241"/>
      <c r="J373" s="238"/>
      <c r="K373" s="238"/>
      <c r="L373" s="242"/>
      <c r="M373" s="243"/>
      <c r="N373" s="244"/>
      <c r="O373" s="244"/>
      <c r="P373" s="244"/>
      <c r="Q373" s="244"/>
      <c r="R373" s="244"/>
      <c r="S373" s="244"/>
      <c r="T373" s="24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6" t="s">
        <v>150</v>
      </c>
      <c r="AU373" s="246" t="s">
        <v>157</v>
      </c>
      <c r="AV373" s="13" t="s">
        <v>89</v>
      </c>
      <c r="AW373" s="13" t="s">
        <v>36</v>
      </c>
      <c r="AX373" s="13" t="s">
        <v>81</v>
      </c>
      <c r="AY373" s="246" t="s">
        <v>139</v>
      </c>
    </row>
    <row r="374" s="14" customFormat="1">
      <c r="A374" s="14"/>
      <c r="B374" s="247"/>
      <c r="C374" s="248"/>
      <c r="D374" s="232" t="s">
        <v>150</v>
      </c>
      <c r="E374" s="249" t="s">
        <v>1</v>
      </c>
      <c r="F374" s="250" t="s">
        <v>1131</v>
      </c>
      <c r="G374" s="248"/>
      <c r="H374" s="251">
        <v>27</v>
      </c>
      <c r="I374" s="252"/>
      <c r="J374" s="248"/>
      <c r="K374" s="248"/>
      <c r="L374" s="253"/>
      <c r="M374" s="254"/>
      <c r="N374" s="255"/>
      <c r="O374" s="255"/>
      <c r="P374" s="255"/>
      <c r="Q374" s="255"/>
      <c r="R374" s="255"/>
      <c r="S374" s="255"/>
      <c r="T374" s="256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7" t="s">
        <v>150</v>
      </c>
      <c r="AU374" s="257" t="s">
        <v>157</v>
      </c>
      <c r="AV374" s="14" t="s">
        <v>91</v>
      </c>
      <c r="AW374" s="14" t="s">
        <v>36</v>
      </c>
      <c r="AX374" s="14" t="s">
        <v>81</v>
      </c>
      <c r="AY374" s="257" t="s">
        <v>139</v>
      </c>
    </row>
    <row r="375" s="16" customFormat="1">
      <c r="A375" s="16"/>
      <c r="B375" s="269"/>
      <c r="C375" s="270"/>
      <c r="D375" s="232" t="s">
        <v>150</v>
      </c>
      <c r="E375" s="271" t="s">
        <v>1</v>
      </c>
      <c r="F375" s="272" t="s">
        <v>172</v>
      </c>
      <c r="G375" s="270"/>
      <c r="H375" s="273">
        <v>27</v>
      </c>
      <c r="I375" s="274"/>
      <c r="J375" s="270"/>
      <c r="K375" s="270"/>
      <c r="L375" s="275"/>
      <c r="M375" s="276"/>
      <c r="N375" s="277"/>
      <c r="O375" s="277"/>
      <c r="P375" s="277"/>
      <c r="Q375" s="277"/>
      <c r="R375" s="277"/>
      <c r="S375" s="277"/>
      <c r="T375" s="278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T375" s="279" t="s">
        <v>150</v>
      </c>
      <c r="AU375" s="279" t="s">
        <v>157</v>
      </c>
      <c r="AV375" s="16" t="s">
        <v>146</v>
      </c>
      <c r="AW375" s="16" t="s">
        <v>36</v>
      </c>
      <c r="AX375" s="16" t="s">
        <v>89</v>
      </c>
      <c r="AY375" s="279" t="s">
        <v>139</v>
      </c>
    </row>
    <row r="376" s="2" customFormat="1" ht="21.75" customHeight="1">
      <c r="A376" s="39"/>
      <c r="B376" s="40"/>
      <c r="C376" s="219" t="s">
        <v>381</v>
      </c>
      <c r="D376" s="219" t="s">
        <v>141</v>
      </c>
      <c r="E376" s="220" t="s">
        <v>377</v>
      </c>
      <c r="F376" s="221" t="s">
        <v>378</v>
      </c>
      <c r="G376" s="222" t="s">
        <v>291</v>
      </c>
      <c r="H376" s="223">
        <v>59.040999999999997</v>
      </c>
      <c r="I376" s="224"/>
      <c r="J376" s="225">
        <f>ROUND(I376*H376,2)</f>
        <v>0</v>
      </c>
      <c r="K376" s="221" t="s">
        <v>145</v>
      </c>
      <c r="L376" s="45"/>
      <c r="M376" s="226" t="s">
        <v>1</v>
      </c>
      <c r="N376" s="227" t="s">
        <v>46</v>
      </c>
      <c r="O376" s="92"/>
      <c r="P376" s="228">
        <f>O376*H376</f>
        <v>0</v>
      </c>
      <c r="Q376" s="228">
        <v>0</v>
      </c>
      <c r="R376" s="228">
        <f>Q376*H376</f>
        <v>0</v>
      </c>
      <c r="S376" s="228">
        <v>0</v>
      </c>
      <c r="T376" s="229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30" t="s">
        <v>146</v>
      </c>
      <c r="AT376" s="230" t="s">
        <v>141</v>
      </c>
      <c r="AU376" s="230" t="s">
        <v>157</v>
      </c>
      <c r="AY376" s="18" t="s">
        <v>139</v>
      </c>
      <c r="BE376" s="231">
        <f>IF(N376="základní",J376,0)</f>
        <v>0</v>
      </c>
      <c r="BF376" s="231">
        <f>IF(N376="snížená",J376,0)</f>
        <v>0</v>
      </c>
      <c r="BG376" s="231">
        <f>IF(N376="zákl. přenesená",J376,0)</f>
        <v>0</v>
      </c>
      <c r="BH376" s="231">
        <f>IF(N376="sníž. přenesená",J376,0)</f>
        <v>0</v>
      </c>
      <c r="BI376" s="231">
        <f>IF(N376="nulová",J376,0)</f>
        <v>0</v>
      </c>
      <c r="BJ376" s="18" t="s">
        <v>89</v>
      </c>
      <c r="BK376" s="231">
        <f>ROUND(I376*H376,2)</f>
        <v>0</v>
      </c>
      <c r="BL376" s="18" t="s">
        <v>146</v>
      </c>
      <c r="BM376" s="230" t="s">
        <v>1132</v>
      </c>
    </row>
    <row r="377" s="14" customFormat="1">
      <c r="A377" s="14"/>
      <c r="B377" s="247"/>
      <c r="C377" s="248"/>
      <c r="D377" s="232" t="s">
        <v>150</v>
      </c>
      <c r="E377" s="249" t="s">
        <v>1</v>
      </c>
      <c r="F377" s="250" t="s">
        <v>1133</v>
      </c>
      <c r="G377" s="248"/>
      <c r="H377" s="251">
        <v>59.040999999999997</v>
      </c>
      <c r="I377" s="252"/>
      <c r="J377" s="248"/>
      <c r="K377" s="248"/>
      <c r="L377" s="253"/>
      <c r="M377" s="254"/>
      <c r="N377" s="255"/>
      <c r="O377" s="255"/>
      <c r="P377" s="255"/>
      <c r="Q377" s="255"/>
      <c r="R377" s="255"/>
      <c r="S377" s="255"/>
      <c r="T377" s="256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7" t="s">
        <v>150</v>
      </c>
      <c r="AU377" s="257" t="s">
        <v>157</v>
      </c>
      <c r="AV377" s="14" t="s">
        <v>91</v>
      </c>
      <c r="AW377" s="14" t="s">
        <v>36</v>
      </c>
      <c r="AX377" s="14" t="s">
        <v>81</v>
      </c>
      <c r="AY377" s="257" t="s">
        <v>139</v>
      </c>
    </row>
    <row r="378" s="16" customFormat="1">
      <c r="A378" s="16"/>
      <c r="B378" s="269"/>
      <c r="C378" s="270"/>
      <c r="D378" s="232" t="s">
        <v>150</v>
      </c>
      <c r="E378" s="271" t="s">
        <v>1</v>
      </c>
      <c r="F378" s="272" t="s">
        <v>172</v>
      </c>
      <c r="G378" s="270"/>
      <c r="H378" s="273">
        <v>59.040999999999997</v>
      </c>
      <c r="I378" s="274"/>
      <c r="J378" s="270"/>
      <c r="K378" s="270"/>
      <c r="L378" s="275"/>
      <c r="M378" s="276"/>
      <c r="N378" s="277"/>
      <c r="O378" s="277"/>
      <c r="P378" s="277"/>
      <c r="Q378" s="277"/>
      <c r="R378" s="277"/>
      <c r="S378" s="277"/>
      <c r="T378" s="278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T378" s="279" t="s">
        <v>150</v>
      </c>
      <c r="AU378" s="279" t="s">
        <v>157</v>
      </c>
      <c r="AV378" s="16" t="s">
        <v>146</v>
      </c>
      <c r="AW378" s="16" t="s">
        <v>36</v>
      </c>
      <c r="AX378" s="16" t="s">
        <v>89</v>
      </c>
      <c r="AY378" s="279" t="s">
        <v>139</v>
      </c>
    </row>
    <row r="379" s="2" customFormat="1" ht="16.5" customHeight="1">
      <c r="A379" s="39"/>
      <c r="B379" s="40"/>
      <c r="C379" s="219" t="s">
        <v>387</v>
      </c>
      <c r="D379" s="219" t="s">
        <v>141</v>
      </c>
      <c r="E379" s="220" t="s">
        <v>382</v>
      </c>
      <c r="F379" s="221" t="s">
        <v>383</v>
      </c>
      <c r="G379" s="222" t="s">
        <v>291</v>
      </c>
      <c r="H379" s="223">
        <v>590.40999999999997</v>
      </c>
      <c r="I379" s="224"/>
      <c r="J379" s="225">
        <f>ROUND(I379*H379,2)</f>
        <v>0</v>
      </c>
      <c r="K379" s="221" t="s">
        <v>145</v>
      </c>
      <c r="L379" s="45"/>
      <c r="M379" s="226" t="s">
        <v>1</v>
      </c>
      <c r="N379" s="227" t="s">
        <v>46</v>
      </c>
      <c r="O379" s="92"/>
      <c r="P379" s="228">
        <f>O379*H379</f>
        <v>0</v>
      </c>
      <c r="Q379" s="228">
        <v>0</v>
      </c>
      <c r="R379" s="228">
        <f>Q379*H379</f>
        <v>0</v>
      </c>
      <c r="S379" s="228">
        <v>0</v>
      </c>
      <c r="T379" s="229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30" t="s">
        <v>146</v>
      </c>
      <c r="AT379" s="230" t="s">
        <v>141</v>
      </c>
      <c r="AU379" s="230" t="s">
        <v>157</v>
      </c>
      <c r="AY379" s="18" t="s">
        <v>139</v>
      </c>
      <c r="BE379" s="231">
        <f>IF(N379="základní",J379,0)</f>
        <v>0</v>
      </c>
      <c r="BF379" s="231">
        <f>IF(N379="snížená",J379,0)</f>
        <v>0</v>
      </c>
      <c r="BG379" s="231">
        <f>IF(N379="zákl. přenesená",J379,0)</f>
        <v>0</v>
      </c>
      <c r="BH379" s="231">
        <f>IF(N379="sníž. přenesená",J379,0)</f>
        <v>0</v>
      </c>
      <c r="BI379" s="231">
        <f>IF(N379="nulová",J379,0)</f>
        <v>0</v>
      </c>
      <c r="BJ379" s="18" t="s">
        <v>89</v>
      </c>
      <c r="BK379" s="231">
        <f>ROUND(I379*H379,2)</f>
        <v>0</v>
      </c>
      <c r="BL379" s="18" t="s">
        <v>146</v>
      </c>
      <c r="BM379" s="230" t="s">
        <v>1134</v>
      </c>
    </row>
    <row r="380" s="13" customFormat="1">
      <c r="A380" s="13"/>
      <c r="B380" s="237"/>
      <c r="C380" s="238"/>
      <c r="D380" s="232" t="s">
        <v>150</v>
      </c>
      <c r="E380" s="239" t="s">
        <v>1</v>
      </c>
      <c r="F380" s="240" t="s">
        <v>385</v>
      </c>
      <c r="G380" s="238"/>
      <c r="H380" s="239" t="s">
        <v>1</v>
      </c>
      <c r="I380" s="241"/>
      <c r="J380" s="238"/>
      <c r="K380" s="238"/>
      <c r="L380" s="242"/>
      <c r="M380" s="243"/>
      <c r="N380" s="244"/>
      <c r="O380" s="244"/>
      <c r="P380" s="244"/>
      <c r="Q380" s="244"/>
      <c r="R380" s="244"/>
      <c r="S380" s="244"/>
      <c r="T380" s="245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6" t="s">
        <v>150</v>
      </c>
      <c r="AU380" s="246" t="s">
        <v>157</v>
      </c>
      <c r="AV380" s="13" t="s">
        <v>89</v>
      </c>
      <c r="AW380" s="13" t="s">
        <v>36</v>
      </c>
      <c r="AX380" s="13" t="s">
        <v>81</v>
      </c>
      <c r="AY380" s="246" t="s">
        <v>139</v>
      </c>
    </row>
    <row r="381" s="14" customFormat="1">
      <c r="A381" s="14"/>
      <c r="B381" s="247"/>
      <c r="C381" s="248"/>
      <c r="D381" s="232" t="s">
        <v>150</v>
      </c>
      <c r="E381" s="249" t="s">
        <v>1</v>
      </c>
      <c r="F381" s="250" t="s">
        <v>1135</v>
      </c>
      <c r="G381" s="248"/>
      <c r="H381" s="251">
        <v>590.40999999999997</v>
      </c>
      <c r="I381" s="252"/>
      <c r="J381" s="248"/>
      <c r="K381" s="248"/>
      <c r="L381" s="253"/>
      <c r="M381" s="254"/>
      <c r="N381" s="255"/>
      <c r="O381" s="255"/>
      <c r="P381" s="255"/>
      <c r="Q381" s="255"/>
      <c r="R381" s="255"/>
      <c r="S381" s="255"/>
      <c r="T381" s="256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7" t="s">
        <v>150</v>
      </c>
      <c r="AU381" s="257" t="s">
        <v>157</v>
      </c>
      <c r="AV381" s="14" t="s">
        <v>91</v>
      </c>
      <c r="AW381" s="14" t="s">
        <v>36</v>
      </c>
      <c r="AX381" s="14" t="s">
        <v>81</v>
      </c>
      <c r="AY381" s="257" t="s">
        <v>139</v>
      </c>
    </row>
    <row r="382" s="16" customFormat="1">
      <c r="A382" s="16"/>
      <c r="B382" s="269"/>
      <c r="C382" s="270"/>
      <c r="D382" s="232" t="s">
        <v>150</v>
      </c>
      <c r="E382" s="271" t="s">
        <v>1</v>
      </c>
      <c r="F382" s="272" t="s">
        <v>172</v>
      </c>
      <c r="G382" s="270"/>
      <c r="H382" s="273">
        <v>590.40999999999997</v>
      </c>
      <c r="I382" s="274"/>
      <c r="J382" s="270"/>
      <c r="K382" s="270"/>
      <c r="L382" s="275"/>
      <c r="M382" s="276"/>
      <c r="N382" s="277"/>
      <c r="O382" s="277"/>
      <c r="P382" s="277"/>
      <c r="Q382" s="277"/>
      <c r="R382" s="277"/>
      <c r="S382" s="277"/>
      <c r="T382" s="278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T382" s="279" t="s">
        <v>150</v>
      </c>
      <c r="AU382" s="279" t="s">
        <v>157</v>
      </c>
      <c r="AV382" s="16" t="s">
        <v>146</v>
      </c>
      <c r="AW382" s="16" t="s">
        <v>36</v>
      </c>
      <c r="AX382" s="16" t="s">
        <v>89</v>
      </c>
      <c r="AY382" s="279" t="s">
        <v>139</v>
      </c>
    </row>
    <row r="383" s="2" customFormat="1" ht="44.25" customHeight="1">
      <c r="A383" s="39"/>
      <c r="B383" s="40"/>
      <c r="C383" s="219" t="s">
        <v>392</v>
      </c>
      <c r="D383" s="219" t="s">
        <v>141</v>
      </c>
      <c r="E383" s="220" t="s">
        <v>388</v>
      </c>
      <c r="F383" s="221" t="s">
        <v>389</v>
      </c>
      <c r="G383" s="222" t="s">
        <v>291</v>
      </c>
      <c r="H383" s="223">
        <v>59.040999999999997</v>
      </c>
      <c r="I383" s="224"/>
      <c r="J383" s="225">
        <f>ROUND(I383*H383,2)</f>
        <v>0</v>
      </c>
      <c r="K383" s="221" t="s">
        <v>145</v>
      </c>
      <c r="L383" s="45"/>
      <c r="M383" s="226" t="s">
        <v>1</v>
      </c>
      <c r="N383" s="227" t="s">
        <v>46</v>
      </c>
      <c r="O383" s="92"/>
      <c r="P383" s="228">
        <f>O383*H383</f>
        <v>0</v>
      </c>
      <c r="Q383" s="228">
        <v>0</v>
      </c>
      <c r="R383" s="228">
        <f>Q383*H383</f>
        <v>0</v>
      </c>
      <c r="S383" s="228">
        <v>0</v>
      </c>
      <c r="T383" s="229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0" t="s">
        <v>146</v>
      </c>
      <c r="AT383" s="230" t="s">
        <v>141</v>
      </c>
      <c r="AU383" s="230" t="s">
        <v>157</v>
      </c>
      <c r="AY383" s="18" t="s">
        <v>139</v>
      </c>
      <c r="BE383" s="231">
        <f>IF(N383="základní",J383,0)</f>
        <v>0</v>
      </c>
      <c r="BF383" s="231">
        <f>IF(N383="snížená",J383,0)</f>
        <v>0</v>
      </c>
      <c r="BG383" s="231">
        <f>IF(N383="zákl. přenesená",J383,0)</f>
        <v>0</v>
      </c>
      <c r="BH383" s="231">
        <f>IF(N383="sníž. přenesená",J383,0)</f>
        <v>0</v>
      </c>
      <c r="BI383" s="231">
        <f>IF(N383="nulová",J383,0)</f>
        <v>0</v>
      </c>
      <c r="BJ383" s="18" t="s">
        <v>89</v>
      </c>
      <c r="BK383" s="231">
        <f>ROUND(I383*H383,2)</f>
        <v>0</v>
      </c>
      <c r="BL383" s="18" t="s">
        <v>146</v>
      </c>
      <c r="BM383" s="230" t="s">
        <v>1136</v>
      </c>
    </row>
    <row r="384" s="14" customFormat="1">
      <c r="A384" s="14"/>
      <c r="B384" s="247"/>
      <c r="C384" s="248"/>
      <c r="D384" s="232" t="s">
        <v>150</v>
      </c>
      <c r="E384" s="249" t="s">
        <v>1</v>
      </c>
      <c r="F384" s="250" t="s">
        <v>1137</v>
      </c>
      <c r="G384" s="248"/>
      <c r="H384" s="251">
        <v>59.040999999999997</v>
      </c>
      <c r="I384" s="252"/>
      <c r="J384" s="248"/>
      <c r="K384" s="248"/>
      <c r="L384" s="253"/>
      <c r="M384" s="254"/>
      <c r="N384" s="255"/>
      <c r="O384" s="255"/>
      <c r="P384" s="255"/>
      <c r="Q384" s="255"/>
      <c r="R384" s="255"/>
      <c r="S384" s="255"/>
      <c r="T384" s="256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7" t="s">
        <v>150</v>
      </c>
      <c r="AU384" s="257" t="s">
        <v>157</v>
      </c>
      <c r="AV384" s="14" t="s">
        <v>91</v>
      </c>
      <c r="AW384" s="14" t="s">
        <v>36</v>
      </c>
      <c r="AX384" s="14" t="s">
        <v>81</v>
      </c>
      <c r="AY384" s="257" t="s">
        <v>139</v>
      </c>
    </row>
    <row r="385" s="16" customFormat="1">
      <c r="A385" s="16"/>
      <c r="B385" s="269"/>
      <c r="C385" s="270"/>
      <c r="D385" s="232" t="s">
        <v>150</v>
      </c>
      <c r="E385" s="271" t="s">
        <v>1</v>
      </c>
      <c r="F385" s="272" t="s">
        <v>172</v>
      </c>
      <c r="G385" s="270"/>
      <c r="H385" s="273">
        <v>59.040999999999997</v>
      </c>
      <c r="I385" s="274"/>
      <c r="J385" s="270"/>
      <c r="K385" s="270"/>
      <c r="L385" s="275"/>
      <c r="M385" s="276"/>
      <c r="N385" s="277"/>
      <c r="O385" s="277"/>
      <c r="P385" s="277"/>
      <c r="Q385" s="277"/>
      <c r="R385" s="277"/>
      <c r="S385" s="277"/>
      <c r="T385" s="278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T385" s="279" t="s">
        <v>150</v>
      </c>
      <c r="AU385" s="279" t="s">
        <v>157</v>
      </c>
      <c r="AV385" s="16" t="s">
        <v>146</v>
      </c>
      <c r="AW385" s="16" t="s">
        <v>36</v>
      </c>
      <c r="AX385" s="16" t="s">
        <v>89</v>
      </c>
      <c r="AY385" s="279" t="s">
        <v>139</v>
      </c>
    </row>
    <row r="386" s="12" customFormat="1" ht="20.88" customHeight="1">
      <c r="A386" s="12"/>
      <c r="B386" s="203"/>
      <c r="C386" s="204"/>
      <c r="D386" s="205" t="s">
        <v>80</v>
      </c>
      <c r="E386" s="217" t="s">
        <v>406</v>
      </c>
      <c r="F386" s="217" t="s">
        <v>407</v>
      </c>
      <c r="G386" s="204"/>
      <c r="H386" s="204"/>
      <c r="I386" s="207"/>
      <c r="J386" s="218">
        <f>BK386</f>
        <v>0</v>
      </c>
      <c r="K386" s="204"/>
      <c r="L386" s="209"/>
      <c r="M386" s="210"/>
      <c r="N386" s="211"/>
      <c r="O386" s="211"/>
      <c r="P386" s="212">
        <f>SUM(P387:P478)</f>
        <v>0</v>
      </c>
      <c r="Q386" s="211"/>
      <c r="R386" s="212">
        <f>SUM(R387:R478)</f>
        <v>0.00026824000000000005</v>
      </c>
      <c r="S386" s="211"/>
      <c r="T386" s="213">
        <f>SUM(T387:T478)</f>
        <v>61.427992000000003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214" t="s">
        <v>89</v>
      </c>
      <c r="AT386" s="215" t="s">
        <v>80</v>
      </c>
      <c r="AU386" s="215" t="s">
        <v>91</v>
      </c>
      <c r="AY386" s="214" t="s">
        <v>139</v>
      </c>
      <c r="BK386" s="216">
        <f>SUM(BK387:BK478)</f>
        <v>0</v>
      </c>
    </row>
    <row r="387" s="2" customFormat="1" ht="24.15" customHeight="1">
      <c r="A387" s="39"/>
      <c r="B387" s="40"/>
      <c r="C387" s="219" t="s">
        <v>397</v>
      </c>
      <c r="D387" s="219" t="s">
        <v>141</v>
      </c>
      <c r="E387" s="220" t="s">
        <v>409</v>
      </c>
      <c r="F387" s="221" t="s">
        <v>410</v>
      </c>
      <c r="G387" s="222" t="s">
        <v>196</v>
      </c>
      <c r="H387" s="223">
        <v>269.40300000000002</v>
      </c>
      <c r="I387" s="224"/>
      <c r="J387" s="225">
        <f>ROUND(I387*H387,2)</f>
        <v>0</v>
      </c>
      <c r="K387" s="221" t="s">
        <v>145</v>
      </c>
      <c r="L387" s="45"/>
      <c r="M387" s="226" t="s">
        <v>1</v>
      </c>
      <c r="N387" s="227" t="s">
        <v>46</v>
      </c>
      <c r="O387" s="92"/>
      <c r="P387" s="228">
        <f>O387*H387</f>
        <v>0</v>
      </c>
      <c r="Q387" s="228">
        <v>0</v>
      </c>
      <c r="R387" s="228">
        <f>Q387*H387</f>
        <v>0</v>
      </c>
      <c r="S387" s="228">
        <v>0.22</v>
      </c>
      <c r="T387" s="229">
        <f>S387*H387</f>
        <v>59.268660000000004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30" t="s">
        <v>146</v>
      </c>
      <c r="AT387" s="230" t="s">
        <v>141</v>
      </c>
      <c r="AU387" s="230" t="s">
        <v>157</v>
      </c>
      <c r="AY387" s="18" t="s">
        <v>139</v>
      </c>
      <c r="BE387" s="231">
        <f>IF(N387="základní",J387,0)</f>
        <v>0</v>
      </c>
      <c r="BF387" s="231">
        <f>IF(N387="snížená",J387,0)</f>
        <v>0</v>
      </c>
      <c r="BG387" s="231">
        <f>IF(N387="zákl. přenesená",J387,0)</f>
        <v>0</v>
      </c>
      <c r="BH387" s="231">
        <f>IF(N387="sníž. přenesená",J387,0)</f>
        <v>0</v>
      </c>
      <c r="BI387" s="231">
        <f>IF(N387="nulová",J387,0)</f>
        <v>0</v>
      </c>
      <c r="BJ387" s="18" t="s">
        <v>89</v>
      </c>
      <c r="BK387" s="231">
        <f>ROUND(I387*H387,2)</f>
        <v>0</v>
      </c>
      <c r="BL387" s="18" t="s">
        <v>146</v>
      </c>
      <c r="BM387" s="230" t="s">
        <v>1138</v>
      </c>
    </row>
    <row r="388" s="13" customFormat="1">
      <c r="A388" s="13"/>
      <c r="B388" s="237"/>
      <c r="C388" s="238"/>
      <c r="D388" s="232" t="s">
        <v>150</v>
      </c>
      <c r="E388" s="239" t="s">
        <v>1</v>
      </c>
      <c r="F388" s="240" t="s">
        <v>237</v>
      </c>
      <c r="G388" s="238"/>
      <c r="H388" s="239" t="s">
        <v>1</v>
      </c>
      <c r="I388" s="241"/>
      <c r="J388" s="238"/>
      <c r="K388" s="238"/>
      <c r="L388" s="242"/>
      <c r="M388" s="243"/>
      <c r="N388" s="244"/>
      <c r="O388" s="244"/>
      <c r="P388" s="244"/>
      <c r="Q388" s="244"/>
      <c r="R388" s="244"/>
      <c r="S388" s="244"/>
      <c r="T388" s="245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6" t="s">
        <v>150</v>
      </c>
      <c r="AU388" s="246" t="s">
        <v>157</v>
      </c>
      <c r="AV388" s="13" t="s">
        <v>89</v>
      </c>
      <c r="AW388" s="13" t="s">
        <v>36</v>
      </c>
      <c r="AX388" s="13" t="s">
        <v>81</v>
      </c>
      <c r="AY388" s="246" t="s">
        <v>139</v>
      </c>
    </row>
    <row r="389" s="13" customFormat="1">
      <c r="A389" s="13"/>
      <c r="B389" s="237"/>
      <c r="C389" s="238"/>
      <c r="D389" s="232" t="s">
        <v>150</v>
      </c>
      <c r="E389" s="239" t="s">
        <v>1</v>
      </c>
      <c r="F389" s="240" t="s">
        <v>412</v>
      </c>
      <c r="G389" s="238"/>
      <c r="H389" s="239" t="s">
        <v>1</v>
      </c>
      <c r="I389" s="241"/>
      <c r="J389" s="238"/>
      <c r="K389" s="238"/>
      <c r="L389" s="242"/>
      <c r="M389" s="243"/>
      <c r="N389" s="244"/>
      <c r="O389" s="244"/>
      <c r="P389" s="244"/>
      <c r="Q389" s="244"/>
      <c r="R389" s="244"/>
      <c r="S389" s="244"/>
      <c r="T389" s="245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6" t="s">
        <v>150</v>
      </c>
      <c r="AU389" s="246" t="s">
        <v>157</v>
      </c>
      <c r="AV389" s="13" t="s">
        <v>89</v>
      </c>
      <c r="AW389" s="13" t="s">
        <v>36</v>
      </c>
      <c r="AX389" s="13" t="s">
        <v>81</v>
      </c>
      <c r="AY389" s="246" t="s">
        <v>139</v>
      </c>
    </row>
    <row r="390" s="13" customFormat="1">
      <c r="A390" s="13"/>
      <c r="B390" s="237"/>
      <c r="C390" s="238"/>
      <c r="D390" s="232" t="s">
        <v>150</v>
      </c>
      <c r="E390" s="239" t="s">
        <v>1</v>
      </c>
      <c r="F390" s="240" t="s">
        <v>883</v>
      </c>
      <c r="G390" s="238"/>
      <c r="H390" s="239" t="s">
        <v>1</v>
      </c>
      <c r="I390" s="241"/>
      <c r="J390" s="238"/>
      <c r="K390" s="238"/>
      <c r="L390" s="242"/>
      <c r="M390" s="243"/>
      <c r="N390" s="244"/>
      <c r="O390" s="244"/>
      <c r="P390" s="244"/>
      <c r="Q390" s="244"/>
      <c r="R390" s="244"/>
      <c r="S390" s="244"/>
      <c r="T390" s="245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6" t="s">
        <v>150</v>
      </c>
      <c r="AU390" s="246" t="s">
        <v>157</v>
      </c>
      <c r="AV390" s="13" t="s">
        <v>89</v>
      </c>
      <c r="AW390" s="13" t="s">
        <v>36</v>
      </c>
      <c r="AX390" s="13" t="s">
        <v>81</v>
      </c>
      <c r="AY390" s="246" t="s">
        <v>139</v>
      </c>
    </row>
    <row r="391" s="14" customFormat="1">
      <c r="A391" s="14"/>
      <c r="B391" s="247"/>
      <c r="C391" s="248"/>
      <c r="D391" s="232" t="s">
        <v>150</v>
      </c>
      <c r="E391" s="249" t="s">
        <v>1</v>
      </c>
      <c r="F391" s="250" t="s">
        <v>1120</v>
      </c>
      <c r="G391" s="248"/>
      <c r="H391" s="251">
        <v>25.454000000000001</v>
      </c>
      <c r="I391" s="252"/>
      <c r="J391" s="248"/>
      <c r="K391" s="248"/>
      <c r="L391" s="253"/>
      <c r="M391" s="254"/>
      <c r="N391" s="255"/>
      <c r="O391" s="255"/>
      <c r="P391" s="255"/>
      <c r="Q391" s="255"/>
      <c r="R391" s="255"/>
      <c r="S391" s="255"/>
      <c r="T391" s="256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7" t="s">
        <v>150</v>
      </c>
      <c r="AU391" s="257" t="s">
        <v>157</v>
      </c>
      <c r="AV391" s="14" t="s">
        <v>91</v>
      </c>
      <c r="AW391" s="14" t="s">
        <v>36</v>
      </c>
      <c r="AX391" s="14" t="s">
        <v>81</v>
      </c>
      <c r="AY391" s="257" t="s">
        <v>139</v>
      </c>
    </row>
    <row r="392" s="14" customFormat="1">
      <c r="A392" s="14"/>
      <c r="B392" s="247"/>
      <c r="C392" s="248"/>
      <c r="D392" s="232" t="s">
        <v>150</v>
      </c>
      <c r="E392" s="249" t="s">
        <v>1</v>
      </c>
      <c r="F392" s="250" t="s">
        <v>1121</v>
      </c>
      <c r="G392" s="248"/>
      <c r="H392" s="251">
        <v>4.7190000000000003</v>
      </c>
      <c r="I392" s="252"/>
      <c r="J392" s="248"/>
      <c r="K392" s="248"/>
      <c r="L392" s="253"/>
      <c r="M392" s="254"/>
      <c r="N392" s="255"/>
      <c r="O392" s="255"/>
      <c r="P392" s="255"/>
      <c r="Q392" s="255"/>
      <c r="R392" s="255"/>
      <c r="S392" s="255"/>
      <c r="T392" s="256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7" t="s">
        <v>150</v>
      </c>
      <c r="AU392" s="257" t="s">
        <v>157</v>
      </c>
      <c r="AV392" s="14" t="s">
        <v>91</v>
      </c>
      <c r="AW392" s="14" t="s">
        <v>36</v>
      </c>
      <c r="AX392" s="14" t="s">
        <v>81</v>
      </c>
      <c r="AY392" s="257" t="s">
        <v>139</v>
      </c>
    </row>
    <row r="393" s="13" customFormat="1">
      <c r="A393" s="13"/>
      <c r="B393" s="237"/>
      <c r="C393" s="238"/>
      <c r="D393" s="232" t="s">
        <v>150</v>
      </c>
      <c r="E393" s="239" t="s">
        <v>1</v>
      </c>
      <c r="F393" s="240" t="s">
        <v>169</v>
      </c>
      <c r="G393" s="238"/>
      <c r="H393" s="239" t="s">
        <v>1</v>
      </c>
      <c r="I393" s="241"/>
      <c r="J393" s="238"/>
      <c r="K393" s="238"/>
      <c r="L393" s="242"/>
      <c r="M393" s="243"/>
      <c r="N393" s="244"/>
      <c r="O393" s="244"/>
      <c r="P393" s="244"/>
      <c r="Q393" s="244"/>
      <c r="R393" s="244"/>
      <c r="S393" s="244"/>
      <c r="T393" s="245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6" t="s">
        <v>150</v>
      </c>
      <c r="AU393" s="246" t="s">
        <v>157</v>
      </c>
      <c r="AV393" s="13" t="s">
        <v>89</v>
      </c>
      <c r="AW393" s="13" t="s">
        <v>36</v>
      </c>
      <c r="AX393" s="13" t="s">
        <v>81</v>
      </c>
      <c r="AY393" s="246" t="s">
        <v>139</v>
      </c>
    </row>
    <row r="394" s="14" customFormat="1">
      <c r="A394" s="14"/>
      <c r="B394" s="247"/>
      <c r="C394" s="248"/>
      <c r="D394" s="232" t="s">
        <v>150</v>
      </c>
      <c r="E394" s="249" t="s">
        <v>1</v>
      </c>
      <c r="F394" s="250" t="s">
        <v>1122</v>
      </c>
      <c r="G394" s="248"/>
      <c r="H394" s="251">
        <v>0.77000000000000002</v>
      </c>
      <c r="I394" s="252"/>
      <c r="J394" s="248"/>
      <c r="K394" s="248"/>
      <c r="L394" s="253"/>
      <c r="M394" s="254"/>
      <c r="N394" s="255"/>
      <c r="O394" s="255"/>
      <c r="P394" s="255"/>
      <c r="Q394" s="255"/>
      <c r="R394" s="255"/>
      <c r="S394" s="255"/>
      <c r="T394" s="256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7" t="s">
        <v>150</v>
      </c>
      <c r="AU394" s="257" t="s">
        <v>157</v>
      </c>
      <c r="AV394" s="14" t="s">
        <v>91</v>
      </c>
      <c r="AW394" s="14" t="s">
        <v>36</v>
      </c>
      <c r="AX394" s="14" t="s">
        <v>81</v>
      </c>
      <c r="AY394" s="257" t="s">
        <v>139</v>
      </c>
    </row>
    <row r="395" s="14" customFormat="1">
      <c r="A395" s="14"/>
      <c r="B395" s="247"/>
      <c r="C395" s="248"/>
      <c r="D395" s="232" t="s">
        <v>150</v>
      </c>
      <c r="E395" s="249" t="s">
        <v>1</v>
      </c>
      <c r="F395" s="250" t="s">
        <v>1123</v>
      </c>
      <c r="G395" s="248"/>
      <c r="H395" s="251">
        <v>1.518</v>
      </c>
      <c r="I395" s="252"/>
      <c r="J395" s="248"/>
      <c r="K395" s="248"/>
      <c r="L395" s="253"/>
      <c r="M395" s="254"/>
      <c r="N395" s="255"/>
      <c r="O395" s="255"/>
      <c r="P395" s="255"/>
      <c r="Q395" s="255"/>
      <c r="R395" s="255"/>
      <c r="S395" s="255"/>
      <c r="T395" s="256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7" t="s">
        <v>150</v>
      </c>
      <c r="AU395" s="257" t="s">
        <v>157</v>
      </c>
      <c r="AV395" s="14" t="s">
        <v>91</v>
      </c>
      <c r="AW395" s="14" t="s">
        <v>36</v>
      </c>
      <c r="AX395" s="14" t="s">
        <v>81</v>
      </c>
      <c r="AY395" s="257" t="s">
        <v>139</v>
      </c>
    </row>
    <row r="396" s="15" customFormat="1">
      <c r="A396" s="15"/>
      <c r="B396" s="258"/>
      <c r="C396" s="259"/>
      <c r="D396" s="232" t="s">
        <v>150</v>
      </c>
      <c r="E396" s="260" t="s">
        <v>1</v>
      </c>
      <c r="F396" s="261" t="s">
        <v>156</v>
      </c>
      <c r="G396" s="259"/>
      <c r="H396" s="262">
        <v>32.460999999999999</v>
      </c>
      <c r="I396" s="263"/>
      <c r="J396" s="259"/>
      <c r="K396" s="259"/>
      <c r="L396" s="264"/>
      <c r="M396" s="265"/>
      <c r="N396" s="266"/>
      <c r="O396" s="266"/>
      <c r="P396" s="266"/>
      <c r="Q396" s="266"/>
      <c r="R396" s="266"/>
      <c r="S396" s="266"/>
      <c r="T396" s="267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68" t="s">
        <v>150</v>
      </c>
      <c r="AU396" s="268" t="s">
        <v>157</v>
      </c>
      <c r="AV396" s="15" t="s">
        <v>157</v>
      </c>
      <c r="AW396" s="15" t="s">
        <v>36</v>
      </c>
      <c r="AX396" s="15" t="s">
        <v>81</v>
      </c>
      <c r="AY396" s="268" t="s">
        <v>139</v>
      </c>
    </row>
    <row r="397" s="13" customFormat="1">
      <c r="A397" s="13"/>
      <c r="B397" s="237"/>
      <c r="C397" s="238"/>
      <c r="D397" s="232" t="s">
        <v>150</v>
      </c>
      <c r="E397" s="239" t="s">
        <v>1</v>
      </c>
      <c r="F397" s="240" t="s">
        <v>413</v>
      </c>
      <c r="G397" s="238"/>
      <c r="H397" s="239" t="s">
        <v>1</v>
      </c>
      <c r="I397" s="241"/>
      <c r="J397" s="238"/>
      <c r="K397" s="238"/>
      <c r="L397" s="242"/>
      <c r="M397" s="243"/>
      <c r="N397" s="244"/>
      <c r="O397" s="244"/>
      <c r="P397" s="244"/>
      <c r="Q397" s="244"/>
      <c r="R397" s="244"/>
      <c r="S397" s="244"/>
      <c r="T397" s="245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6" t="s">
        <v>150</v>
      </c>
      <c r="AU397" s="246" t="s">
        <v>157</v>
      </c>
      <c r="AV397" s="13" t="s">
        <v>89</v>
      </c>
      <c r="AW397" s="13" t="s">
        <v>36</v>
      </c>
      <c r="AX397" s="13" t="s">
        <v>81</v>
      </c>
      <c r="AY397" s="246" t="s">
        <v>139</v>
      </c>
    </row>
    <row r="398" s="13" customFormat="1">
      <c r="A398" s="13"/>
      <c r="B398" s="237"/>
      <c r="C398" s="238"/>
      <c r="D398" s="232" t="s">
        <v>150</v>
      </c>
      <c r="E398" s="239" t="s">
        <v>1</v>
      </c>
      <c r="F398" s="240" t="s">
        <v>883</v>
      </c>
      <c r="G398" s="238"/>
      <c r="H398" s="239" t="s">
        <v>1</v>
      </c>
      <c r="I398" s="241"/>
      <c r="J398" s="238"/>
      <c r="K398" s="238"/>
      <c r="L398" s="242"/>
      <c r="M398" s="243"/>
      <c r="N398" s="244"/>
      <c r="O398" s="244"/>
      <c r="P398" s="244"/>
      <c r="Q398" s="244"/>
      <c r="R398" s="244"/>
      <c r="S398" s="244"/>
      <c r="T398" s="245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6" t="s">
        <v>150</v>
      </c>
      <c r="AU398" s="246" t="s">
        <v>157</v>
      </c>
      <c r="AV398" s="13" t="s">
        <v>89</v>
      </c>
      <c r="AW398" s="13" t="s">
        <v>36</v>
      </c>
      <c r="AX398" s="13" t="s">
        <v>81</v>
      </c>
      <c r="AY398" s="246" t="s">
        <v>139</v>
      </c>
    </row>
    <row r="399" s="14" customFormat="1">
      <c r="A399" s="14"/>
      <c r="B399" s="247"/>
      <c r="C399" s="248"/>
      <c r="D399" s="232" t="s">
        <v>150</v>
      </c>
      <c r="E399" s="249" t="s">
        <v>1</v>
      </c>
      <c r="F399" s="250" t="s">
        <v>1120</v>
      </c>
      <c r="G399" s="248"/>
      <c r="H399" s="251">
        <v>25.454000000000001</v>
      </c>
      <c r="I399" s="252"/>
      <c r="J399" s="248"/>
      <c r="K399" s="248"/>
      <c r="L399" s="253"/>
      <c r="M399" s="254"/>
      <c r="N399" s="255"/>
      <c r="O399" s="255"/>
      <c r="P399" s="255"/>
      <c r="Q399" s="255"/>
      <c r="R399" s="255"/>
      <c r="S399" s="255"/>
      <c r="T399" s="256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7" t="s">
        <v>150</v>
      </c>
      <c r="AU399" s="257" t="s">
        <v>157</v>
      </c>
      <c r="AV399" s="14" t="s">
        <v>91</v>
      </c>
      <c r="AW399" s="14" t="s">
        <v>36</v>
      </c>
      <c r="AX399" s="14" t="s">
        <v>81</v>
      </c>
      <c r="AY399" s="257" t="s">
        <v>139</v>
      </c>
    </row>
    <row r="400" s="14" customFormat="1">
      <c r="A400" s="14"/>
      <c r="B400" s="247"/>
      <c r="C400" s="248"/>
      <c r="D400" s="232" t="s">
        <v>150</v>
      </c>
      <c r="E400" s="249" t="s">
        <v>1</v>
      </c>
      <c r="F400" s="250" t="s">
        <v>1121</v>
      </c>
      <c r="G400" s="248"/>
      <c r="H400" s="251">
        <v>4.7190000000000003</v>
      </c>
      <c r="I400" s="252"/>
      <c r="J400" s="248"/>
      <c r="K400" s="248"/>
      <c r="L400" s="253"/>
      <c r="M400" s="254"/>
      <c r="N400" s="255"/>
      <c r="O400" s="255"/>
      <c r="P400" s="255"/>
      <c r="Q400" s="255"/>
      <c r="R400" s="255"/>
      <c r="S400" s="255"/>
      <c r="T400" s="256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7" t="s">
        <v>150</v>
      </c>
      <c r="AU400" s="257" t="s">
        <v>157</v>
      </c>
      <c r="AV400" s="14" t="s">
        <v>91</v>
      </c>
      <c r="AW400" s="14" t="s">
        <v>36</v>
      </c>
      <c r="AX400" s="14" t="s">
        <v>81</v>
      </c>
      <c r="AY400" s="257" t="s">
        <v>139</v>
      </c>
    </row>
    <row r="401" s="13" customFormat="1">
      <c r="A401" s="13"/>
      <c r="B401" s="237"/>
      <c r="C401" s="238"/>
      <c r="D401" s="232" t="s">
        <v>150</v>
      </c>
      <c r="E401" s="239" t="s">
        <v>1</v>
      </c>
      <c r="F401" s="240" t="s">
        <v>169</v>
      </c>
      <c r="G401" s="238"/>
      <c r="H401" s="239" t="s">
        <v>1</v>
      </c>
      <c r="I401" s="241"/>
      <c r="J401" s="238"/>
      <c r="K401" s="238"/>
      <c r="L401" s="242"/>
      <c r="M401" s="243"/>
      <c r="N401" s="244"/>
      <c r="O401" s="244"/>
      <c r="P401" s="244"/>
      <c r="Q401" s="244"/>
      <c r="R401" s="244"/>
      <c r="S401" s="244"/>
      <c r="T401" s="24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6" t="s">
        <v>150</v>
      </c>
      <c r="AU401" s="246" t="s">
        <v>157</v>
      </c>
      <c r="AV401" s="13" t="s">
        <v>89</v>
      </c>
      <c r="AW401" s="13" t="s">
        <v>36</v>
      </c>
      <c r="AX401" s="13" t="s">
        <v>81</v>
      </c>
      <c r="AY401" s="246" t="s">
        <v>139</v>
      </c>
    </row>
    <row r="402" s="14" customFormat="1">
      <c r="A402" s="14"/>
      <c r="B402" s="247"/>
      <c r="C402" s="248"/>
      <c r="D402" s="232" t="s">
        <v>150</v>
      </c>
      <c r="E402" s="249" t="s">
        <v>1</v>
      </c>
      <c r="F402" s="250" t="s">
        <v>1122</v>
      </c>
      <c r="G402" s="248"/>
      <c r="H402" s="251">
        <v>0.77000000000000002</v>
      </c>
      <c r="I402" s="252"/>
      <c r="J402" s="248"/>
      <c r="K402" s="248"/>
      <c r="L402" s="253"/>
      <c r="M402" s="254"/>
      <c r="N402" s="255"/>
      <c r="O402" s="255"/>
      <c r="P402" s="255"/>
      <c r="Q402" s="255"/>
      <c r="R402" s="255"/>
      <c r="S402" s="255"/>
      <c r="T402" s="256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7" t="s">
        <v>150</v>
      </c>
      <c r="AU402" s="257" t="s">
        <v>157</v>
      </c>
      <c r="AV402" s="14" t="s">
        <v>91</v>
      </c>
      <c r="AW402" s="14" t="s">
        <v>36</v>
      </c>
      <c r="AX402" s="14" t="s">
        <v>81</v>
      </c>
      <c r="AY402" s="257" t="s">
        <v>139</v>
      </c>
    </row>
    <row r="403" s="14" customFormat="1">
      <c r="A403" s="14"/>
      <c r="B403" s="247"/>
      <c r="C403" s="248"/>
      <c r="D403" s="232" t="s">
        <v>150</v>
      </c>
      <c r="E403" s="249" t="s">
        <v>1</v>
      </c>
      <c r="F403" s="250" t="s">
        <v>1123</v>
      </c>
      <c r="G403" s="248"/>
      <c r="H403" s="251">
        <v>1.518</v>
      </c>
      <c r="I403" s="252"/>
      <c r="J403" s="248"/>
      <c r="K403" s="248"/>
      <c r="L403" s="253"/>
      <c r="M403" s="254"/>
      <c r="N403" s="255"/>
      <c r="O403" s="255"/>
      <c r="P403" s="255"/>
      <c r="Q403" s="255"/>
      <c r="R403" s="255"/>
      <c r="S403" s="255"/>
      <c r="T403" s="256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7" t="s">
        <v>150</v>
      </c>
      <c r="AU403" s="257" t="s">
        <v>157</v>
      </c>
      <c r="AV403" s="14" t="s">
        <v>91</v>
      </c>
      <c r="AW403" s="14" t="s">
        <v>36</v>
      </c>
      <c r="AX403" s="14" t="s">
        <v>81</v>
      </c>
      <c r="AY403" s="257" t="s">
        <v>139</v>
      </c>
    </row>
    <row r="404" s="15" customFormat="1">
      <c r="A404" s="15"/>
      <c r="B404" s="258"/>
      <c r="C404" s="259"/>
      <c r="D404" s="232" t="s">
        <v>150</v>
      </c>
      <c r="E404" s="260" t="s">
        <v>1</v>
      </c>
      <c r="F404" s="261" t="s">
        <v>156</v>
      </c>
      <c r="G404" s="259"/>
      <c r="H404" s="262">
        <v>32.460999999999999</v>
      </c>
      <c r="I404" s="263"/>
      <c r="J404" s="259"/>
      <c r="K404" s="259"/>
      <c r="L404" s="264"/>
      <c r="M404" s="265"/>
      <c r="N404" s="266"/>
      <c r="O404" s="266"/>
      <c r="P404" s="266"/>
      <c r="Q404" s="266"/>
      <c r="R404" s="266"/>
      <c r="S404" s="266"/>
      <c r="T404" s="267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68" t="s">
        <v>150</v>
      </c>
      <c r="AU404" s="268" t="s">
        <v>157</v>
      </c>
      <c r="AV404" s="15" t="s">
        <v>157</v>
      </c>
      <c r="AW404" s="15" t="s">
        <v>36</v>
      </c>
      <c r="AX404" s="15" t="s">
        <v>81</v>
      </c>
      <c r="AY404" s="268" t="s">
        <v>139</v>
      </c>
    </row>
    <row r="405" s="13" customFormat="1">
      <c r="A405" s="13"/>
      <c r="B405" s="237"/>
      <c r="C405" s="238"/>
      <c r="D405" s="232" t="s">
        <v>150</v>
      </c>
      <c r="E405" s="239" t="s">
        <v>1</v>
      </c>
      <c r="F405" s="240" t="s">
        <v>414</v>
      </c>
      <c r="G405" s="238"/>
      <c r="H405" s="239" t="s">
        <v>1</v>
      </c>
      <c r="I405" s="241"/>
      <c r="J405" s="238"/>
      <c r="K405" s="238"/>
      <c r="L405" s="242"/>
      <c r="M405" s="243"/>
      <c r="N405" s="244"/>
      <c r="O405" s="244"/>
      <c r="P405" s="244"/>
      <c r="Q405" s="244"/>
      <c r="R405" s="244"/>
      <c r="S405" s="244"/>
      <c r="T405" s="245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6" t="s">
        <v>150</v>
      </c>
      <c r="AU405" s="246" t="s">
        <v>157</v>
      </c>
      <c r="AV405" s="13" t="s">
        <v>89</v>
      </c>
      <c r="AW405" s="13" t="s">
        <v>36</v>
      </c>
      <c r="AX405" s="13" t="s">
        <v>81</v>
      </c>
      <c r="AY405" s="246" t="s">
        <v>139</v>
      </c>
    </row>
    <row r="406" s="13" customFormat="1">
      <c r="A406" s="13"/>
      <c r="B406" s="237"/>
      <c r="C406" s="238"/>
      <c r="D406" s="232" t="s">
        <v>150</v>
      </c>
      <c r="E406" s="239" t="s">
        <v>1</v>
      </c>
      <c r="F406" s="240" t="s">
        <v>883</v>
      </c>
      <c r="G406" s="238"/>
      <c r="H406" s="239" t="s">
        <v>1</v>
      </c>
      <c r="I406" s="241"/>
      <c r="J406" s="238"/>
      <c r="K406" s="238"/>
      <c r="L406" s="242"/>
      <c r="M406" s="243"/>
      <c r="N406" s="244"/>
      <c r="O406" s="244"/>
      <c r="P406" s="244"/>
      <c r="Q406" s="244"/>
      <c r="R406" s="244"/>
      <c r="S406" s="244"/>
      <c r="T406" s="245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6" t="s">
        <v>150</v>
      </c>
      <c r="AU406" s="246" t="s">
        <v>157</v>
      </c>
      <c r="AV406" s="13" t="s">
        <v>89</v>
      </c>
      <c r="AW406" s="13" t="s">
        <v>36</v>
      </c>
      <c r="AX406" s="13" t="s">
        <v>81</v>
      </c>
      <c r="AY406" s="246" t="s">
        <v>139</v>
      </c>
    </row>
    <row r="407" s="14" customFormat="1">
      <c r="A407" s="14"/>
      <c r="B407" s="247"/>
      <c r="C407" s="248"/>
      <c r="D407" s="232" t="s">
        <v>150</v>
      </c>
      <c r="E407" s="249" t="s">
        <v>1</v>
      </c>
      <c r="F407" s="250" t="s">
        <v>1120</v>
      </c>
      <c r="G407" s="248"/>
      <c r="H407" s="251">
        <v>25.454000000000001</v>
      </c>
      <c r="I407" s="252"/>
      <c r="J407" s="248"/>
      <c r="K407" s="248"/>
      <c r="L407" s="253"/>
      <c r="M407" s="254"/>
      <c r="N407" s="255"/>
      <c r="O407" s="255"/>
      <c r="P407" s="255"/>
      <c r="Q407" s="255"/>
      <c r="R407" s="255"/>
      <c r="S407" s="255"/>
      <c r="T407" s="256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7" t="s">
        <v>150</v>
      </c>
      <c r="AU407" s="257" t="s">
        <v>157</v>
      </c>
      <c r="AV407" s="14" t="s">
        <v>91</v>
      </c>
      <c r="AW407" s="14" t="s">
        <v>36</v>
      </c>
      <c r="AX407" s="14" t="s">
        <v>81</v>
      </c>
      <c r="AY407" s="257" t="s">
        <v>139</v>
      </c>
    </row>
    <row r="408" s="14" customFormat="1">
      <c r="A408" s="14"/>
      <c r="B408" s="247"/>
      <c r="C408" s="248"/>
      <c r="D408" s="232" t="s">
        <v>150</v>
      </c>
      <c r="E408" s="249" t="s">
        <v>1</v>
      </c>
      <c r="F408" s="250" t="s">
        <v>1121</v>
      </c>
      <c r="G408" s="248"/>
      <c r="H408" s="251">
        <v>4.7190000000000003</v>
      </c>
      <c r="I408" s="252"/>
      <c r="J408" s="248"/>
      <c r="K408" s="248"/>
      <c r="L408" s="253"/>
      <c r="M408" s="254"/>
      <c r="N408" s="255"/>
      <c r="O408" s="255"/>
      <c r="P408" s="255"/>
      <c r="Q408" s="255"/>
      <c r="R408" s="255"/>
      <c r="S408" s="255"/>
      <c r="T408" s="256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57" t="s">
        <v>150</v>
      </c>
      <c r="AU408" s="257" t="s">
        <v>157</v>
      </c>
      <c r="AV408" s="14" t="s">
        <v>91</v>
      </c>
      <c r="AW408" s="14" t="s">
        <v>36</v>
      </c>
      <c r="AX408" s="14" t="s">
        <v>81</v>
      </c>
      <c r="AY408" s="257" t="s">
        <v>139</v>
      </c>
    </row>
    <row r="409" s="13" customFormat="1">
      <c r="A409" s="13"/>
      <c r="B409" s="237"/>
      <c r="C409" s="238"/>
      <c r="D409" s="232" t="s">
        <v>150</v>
      </c>
      <c r="E409" s="239" t="s">
        <v>1</v>
      </c>
      <c r="F409" s="240" t="s">
        <v>169</v>
      </c>
      <c r="G409" s="238"/>
      <c r="H409" s="239" t="s">
        <v>1</v>
      </c>
      <c r="I409" s="241"/>
      <c r="J409" s="238"/>
      <c r="K409" s="238"/>
      <c r="L409" s="242"/>
      <c r="M409" s="243"/>
      <c r="N409" s="244"/>
      <c r="O409" s="244"/>
      <c r="P409" s="244"/>
      <c r="Q409" s="244"/>
      <c r="R409" s="244"/>
      <c r="S409" s="244"/>
      <c r="T409" s="245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6" t="s">
        <v>150</v>
      </c>
      <c r="AU409" s="246" t="s">
        <v>157</v>
      </c>
      <c r="AV409" s="13" t="s">
        <v>89</v>
      </c>
      <c r="AW409" s="13" t="s">
        <v>36</v>
      </c>
      <c r="AX409" s="13" t="s">
        <v>81</v>
      </c>
      <c r="AY409" s="246" t="s">
        <v>139</v>
      </c>
    </row>
    <row r="410" s="14" customFormat="1">
      <c r="A410" s="14"/>
      <c r="B410" s="247"/>
      <c r="C410" s="248"/>
      <c r="D410" s="232" t="s">
        <v>150</v>
      </c>
      <c r="E410" s="249" t="s">
        <v>1</v>
      </c>
      <c r="F410" s="250" t="s">
        <v>1122</v>
      </c>
      <c r="G410" s="248"/>
      <c r="H410" s="251">
        <v>0.77000000000000002</v>
      </c>
      <c r="I410" s="252"/>
      <c r="J410" s="248"/>
      <c r="K410" s="248"/>
      <c r="L410" s="253"/>
      <c r="M410" s="254"/>
      <c r="N410" s="255"/>
      <c r="O410" s="255"/>
      <c r="P410" s="255"/>
      <c r="Q410" s="255"/>
      <c r="R410" s="255"/>
      <c r="S410" s="255"/>
      <c r="T410" s="256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7" t="s">
        <v>150</v>
      </c>
      <c r="AU410" s="257" t="s">
        <v>157</v>
      </c>
      <c r="AV410" s="14" t="s">
        <v>91</v>
      </c>
      <c r="AW410" s="14" t="s">
        <v>36</v>
      </c>
      <c r="AX410" s="14" t="s">
        <v>81</v>
      </c>
      <c r="AY410" s="257" t="s">
        <v>139</v>
      </c>
    </row>
    <row r="411" s="14" customFormat="1">
      <c r="A411" s="14"/>
      <c r="B411" s="247"/>
      <c r="C411" s="248"/>
      <c r="D411" s="232" t="s">
        <v>150</v>
      </c>
      <c r="E411" s="249" t="s">
        <v>1</v>
      </c>
      <c r="F411" s="250" t="s">
        <v>1123</v>
      </c>
      <c r="G411" s="248"/>
      <c r="H411" s="251">
        <v>1.518</v>
      </c>
      <c r="I411" s="252"/>
      <c r="J411" s="248"/>
      <c r="K411" s="248"/>
      <c r="L411" s="253"/>
      <c r="M411" s="254"/>
      <c r="N411" s="255"/>
      <c r="O411" s="255"/>
      <c r="P411" s="255"/>
      <c r="Q411" s="255"/>
      <c r="R411" s="255"/>
      <c r="S411" s="255"/>
      <c r="T411" s="256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7" t="s">
        <v>150</v>
      </c>
      <c r="AU411" s="257" t="s">
        <v>157</v>
      </c>
      <c r="AV411" s="14" t="s">
        <v>91</v>
      </c>
      <c r="AW411" s="14" t="s">
        <v>36</v>
      </c>
      <c r="AX411" s="14" t="s">
        <v>81</v>
      </c>
      <c r="AY411" s="257" t="s">
        <v>139</v>
      </c>
    </row>
    <row r="412" s="15" customFormat="1">
      <c r="A412" s="15"/>
      <c r="B412" s="258"/>
      <c r="C412" s="259"/>
      <c r="D412" s="232" t="s">
        <v>150</v>
      </c>
      <c r="E412" s="260" t="s">
        <v>1</v>
      </c>
      <c r="F412" s="261" t="s">
        <v>156</v>
      </c>
      <c r="G412" s="259"/>
      <c r="H412" s="262">
        <v>32.460999999999999</v>
      </c>
      <c r="I412" s="263"/>
      <c r="J412" s="259"/>
      <c r="K412" s="259"/>
      <c r="L412" s="264"/>
      <c r="M412" s="265"/>
      <c r="N412" s="266"/>
      <c r="O412" s="266"/>
      <c r="P412" s="266"/>
      <c r="Q412" s="266"/>
      <c r="R412" s="266"/>
      <c r="S412" s="266"/>
      <c r="T412" s="267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8" t="s">
        <v>150</v>
      </c>
      <c r="AU412" s="268" t="s">
        <v>157</v>
      </c>
      <c r="AV412" s="15" t="s">
        <v>157</v>
      </c>
      <c r="AW412" s="15" t="s">
        <v>36</v>
      </c>
      <c r="AX412" s="15" t="s">
        <v>81</v>
      </c>
      <c r="AY412" s="268" t="s">
        <v>139</v>
      </c>
    </row>
    <row r="413" s="13" customFormat="1">
      <c r="A413" s="13"/>
      <c r="B413" s="237"/>
      <c r="C413" s="238"/>
      <c r="D413" s="232" t="s">
        <v>150</v>
      </c>
      <c r="E413" s="239" t="s">
        <v>1</v>
      </c>
      <c r="F413" s="240" t="s">
        <v>415</v>
      </c>
      <c r="G413" s="238"/>
      <c r="H413" s="239" t="s">
        <v>1</v>
      </c>
      <c r="I413" s="241"/>
      <c r="J413" s="238"/>
      <c r="K413" s="238"/>
      <c r="L413" s="242"/>
      <c r="M413" s="243"/>
      <c r="N413" s="244"/>
      <c r="O413" s="244"/>
      <c r="P413" s="244"/>
      <c r="Q413" s="244"/>
      <c r="R413" s="244"/>
      <c r="S413" s="244"/>
      <c r="T413" s="245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6" t="s">
        <v>150</v>
      </c>
      <c r="AU413" s="246" t="s">
        <v>157</v>
      </c>
      <c r="AV413" s="13" t="s">
        <v>89</v>
      </c>
      <c r="AW413" s="13" t="s">
        <v>36</v>
      </c>
      <c r="AX413" s="13" t="s">
        <v>81</v>
      </c>
      <c r="AY413" s="246" t="s">
        <v>139</v>
      </c>
    </row>
    <row r="414" s="13" customFormat="1">
      <c r="A414" s="13"/>
      <c r="B414" s="237"/>
      <c r="C414" s="238"/>
      <c r="D414" s="232" t="s">
        <v>150</v>
      </c>
      <c r="E414" s="239" t="s">
        <v>1</v>
      </c>
      <c r="F414" s="240" t="s">
        <v>883</v>
      </c>
      <c r="G414" s="238"/>
      <c r="H414" s="239" t="s">
        <v>1</v>
      </c>
      <c r="I414" s="241"/>
      <c r="J414" s="238"/>
      <c r="K414" s="238"/>
      <c r="L414" s="242"/>
      <c r="M414" s="243"/>
      <c r="N414" s="244"/>
      <c r="O414" s="244"/>
      <c r="P414" s="244"/>
      <c r="Q414" s="244"/>
      <c r="R414" s="244"/>
      <c r="S414" s="244"/>
      <c r="T414" s="245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6" t="s">
        <v>150</v>
      </c>
      <c r="AU414" s="246" t="s">
        <v>157</v>
      </c>
      <c r="AV414" s="13" t="s">
        <v>89</v>
      </c>
      <c r="AW414" s="13" t="s">
        <v>36</v>
      </c>
      <c r="AX414" s="13" t="s">
        <v>81</v>
      </c>
      <c r="AY414" s="246" t="s">
        <v>139</v>
      </c>
    </row>
    <row r="415" s="14" customFormat="1">
      <c r="A415" s="14"/>
      <c r="B415" s="247"/>
      <c r="C415" s="248"/>
      <c r="D415" s="232" t="s">
        <v>150</v>
      </c>
      <c r="E415" s="249" t="s">
        <v>1</v>
      </c>
      <c r="F415" s="250" t="s">
        <v>1139</v>
      </c>
      <c r="G415" s="248"/>
      <c r="H415" s="251">
        <v>18.512</v>
      </c>
      <c r="I415" s="252"/>
      <c r="J415" s="248"/>
      <c r="K415" s="248"/>
      <c r="L415" s="253"/>
      <c r="M415" s="254"/>
      <c r="N415" s="255"/>
      <c r="O415" s="255"/>
      <c r="P415" s="255"/>
      <c r="Q415" s="255"/>
      <c r="R415" s="255"/>
      <c r="S415" s="255"/>
      <c r="T415" s="256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7" t="s">
        <v>150</v>
      </c>
      <c r="AU415" s="257" t="s">
        <v>157</v>
      </c>
      <c r="AV415" s="14" t="s">
        <v>91</v>
      </c>
      <c r="AW415" s="14" t="s">
        <v>36</v>
      </c>
      <c r="AX415" s="14" t="s">
        <v>81</v>
      </c>
      <c r="AY415" s="257" t="s">
        <v>139</v>
      </c>
    </row>
    <row r="416" s="14" customFormat="1">
      <c r="A416" s="14"/>
      <c r="B416" s="247"/>
      <c r="C416" s="248"/>
      <c r="D416" s="232" t="s">
        <v>150</v>
      </c>
      <c r="E416" s="249" t="s">
        <v>1</v>
      </c>
      <c r="F416" s="250" t="s">
        <v>1140</v>
      </c>
      <c r="G416" s="248"/>
      <c r="H416" s="251">
        <v>3.4319999999999999</v>
      </c>
      <c r="I416" s="252"/>
      <c r="J416" s="248"/>
      <c r="K416" s="248"/>
      <c r="L416" s="253"/>
      <c r="M416" s="254"/>
      <c r="N416" s="255"/>
      <c r="O416" s="255"/>
      <c r="P416" s="255"/>
      <c r="Q416" s="255"/>
      <c r="R416" s="255"/>
      <c r="S416" s="255"/>
      <c r="T416" s="256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57" t="s">
        <v>150</v>
      </c>
      <c r="AU416" s="257" t="s">
        <v>157</v>
      </c>
      <c r="AV416" s="14" t="s">
        <v>91</v>
      </c>
      <c r="AW416" s="14" t="s">
        <v>36</v>
      </c>
      <c r="AX416" s="14" t="s">
        <v>81</v>
      </c>
      <c r="AY416" s="257" t="s">
        <v>139</v>
      </c>
    </row>
    <row r="417" s="13" customFormat="1">
      <c r="A417" s="13"/>
      <c r="B417" s="237"/>
      <c r="C417" s="238"/>
      <c r="D417" s="232" t="s">
        <v>150</v>
      </c>
      <c r="E417" s="239" t="s">
        <v>1</v>
      </c>
      <c r="F417" s="240" t="s">
        <v>169</v>
      </c>
      <c r="G417" s="238"/>
      <c r="H417" s="239" t="s">
        <v>1</v>
      </c>
      <c r="I417" s="241"/>
      <c r="J417" s="238"/>
      <c r="K417" s="238"/>
      <c r="L417" s="242"/>
      <c r="M417" s="243"/>
      <c r="N417" s="244"/>
      <c r="O417" s="244"/>
      <c r="P417" s="244"/>
      <c r="Q417" s="244"/>
      <c r="R417" s="244"/>
      <c r="S417" s="244"/>
      <c r="T417" s="245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6" t="s">
        <v>150</v>
      </c>
      <c r="AU417" s="246" t="s">
        <v>157</v>
      </c>
      <c r="AV417" s="13" t="s">
        <v>89</v>
      </c>
      <c r="AW417" s="13" t="s">
        <v>36</v>
      </c>
      <c r="AX417" s="13" t="s">
        <v>81</v>
      </c>
      <c r="AY417" s="246" t="s">
        <v>139</v>
      </c>
    </row>
    <row r="418" s="14" customFormat="1">
      <c r="A418" s="14"/>
      <c r="B418" s="247"/>
      <c r="C418" s="248"/>
      <c r="D418" s="232" t="s">
        <v>150</v>
      </c>
      <c r="E418" s="249" t="s">
        <v>1</v>
      </c>
      <c r="F418" s="250" t="s">
        <v>1141</v>
      </c>
      <c r="G418" s="248"/>
      <c r="H418" s="251">
        <v>0.56000000000000005</v>
      </c>
      <c r="I418" s="252"/>
      <c r="J418" s="248"/>
      <c r="K418" s="248"/>
      <c r="L418" s="253"/>
      <c r="M418" s="254"/>
      <c r="N418" s="255"/>
      <c r="O418" s="255"/>
      <c r="P418" s="255"/>
      <c r="Q418" s="255"/>
      <c r="R418" s="255"/>
      <c r="S418" s="255"/>
      <c r="T418" s="256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7" t="s">
        <v>150</v>
      </c>
      <c r="AU418" s="257" t="s">
        <v>157</v>
      </c>
      <c r="AV418" s="14" t="s">
        <v>91</v>
      </c>
      <c r="AW418" s="14" t="s">
        <v>36</v>
      </c>
      <c r="AX418" s="14" t="s">
        <v>81</v>
      </c>
      <c r="AY418" s="257" t="s">
        <v>139</v>
      </c>
    </row>
    <row r="419" s="14" customFormat="1">
      <c r="A419" s="14"/>
      <c r="B419" s="247"/>
      <c r="C419" s="248"/>
      <c r="D419" s="232" t="s">
        <v>150</v>
      </c>
      <c r="E419" s="249" t="s">
        <v>1</v>
      </c>
      <c r="F419" s="250" t="s">
        <v>1142</v>
      </c>
      <c r="G419" s="248"/>
      <c r="H419" s="251">
        <v>1.1040000000000001</v>
      </c>
      <c r="I419" s="252"/>
      <c r="J419" s="248"/>
      <c r="K419" s="248"/>
      <c r="L419" s="253"/>
      <c r="M419" s="254"/>
      <c r="N419" s="255"/>
      <c r="O419" s="255"/>
      <c r="P419" s="255"/>
      <c r="Q419" s="255"/>
      <c r="R419" s="255"/>
      <c r="S419" s="255"/>
      <c r="T419" s="256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7" t="s">
        <v>150</v>
      </c>
      <c r="AU419" s="257" t="s">
        <v>157</v>
      </c>
      <c r="AV419" s="14" t="s">
        <v>91</v>
      </c>
      <c r="AW419" s="14" t="s">
        <v>36</v>
      </c>
      <c r="AX419" s="14" t="s">
        <v>81</v>
      </c>
      <c r="AY419" s="257" t="s">
        <v>139</v>
      </c>
    </row>
    <row r="420" s="15" customFormat="1">
      <c r="A420" s="15"/>
      <c r="B420" s="258"/>
      <c r="C420" s="259"/>
      <c r="D420" s="232" t="s">
        <v>150</v>
      </c>
      <c r="E420" s="260" t="s">
        <v>1</v>
      </c>
      <c r="F420" s="261" t="s">
        <v>156</v>
      </c>
      <c r="G420" s="259"/>
      <c r="H420" s="262">
        <v>23.608000000000001</v>
      </c>
      <c r="I420" s="263"/>
      <c r="J420" s="259"/>
      <c r="K420" s="259"/>
      <c r="L420" s="264"/>
      <c r="M420" s="265"/>
      <c r="N420" s="266"/>
      <c r="O420" s="266"/>
      <c r="P420" s="266"/>
      <c r="Q420" s="266"/>
      <c r="R420" s="266"/>
      <c r="S420" s="266"/>
      <c r="T420" s="267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T420" s="268" t="s">
        <v>150</v>
      </c>
      <c r="AU420" s="268" t="s">
        <v>157</v>
      </c>
      <c r="AV420" s="15" t="s">
        <v>157</v>
      </c>
      <c r="AW420" s="15" t="s">
        <v>36</v>
      </c>
      <c r="AX420" s="15" t="s">
        <v>81</v>
      </c>
      <c r="AY420" s="268" t="s">
        <v>139</v>
      </c>
    </row>
    <row r="421" s="13" customFormat="1">
      <c r="A421" s="13"/>
      <c r="B421" s="237"/>
      <c r="C421" s="238"/>
      <c r="D421" s="232" t="s">
        <v>150</v>
      </c>
      <c r="E421" s="239" t="s">
        <v>1</v>
      </c>
      <c r="F421" s="240" t="s">
        <v>420</v>
      </c>
      <c r="G421" s="238"/>
      <c r="H421" s="239" t="s">
        <v>1</v>
      </c>
      <c r="I421" s="241"/>
      <c r="J421" s="238"/>
      <c r="K421" s="238"/>
      <c r="L421" s="242"/>
      <c r="M421" s="243"/>
      <c r="N421" s="244"/>
      <c r="O421" s="244"/>
      <c r="P421" s="244"/>
      <c r="Q421" s="244"/>
      <c r="R421" s="244"/>
      <c r="S421" s="244"/>
      <c r="T421" s="24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6" t="s">
        <v>150</v>
      </c>
      <c r="AU421" s="246" t="s">
        <v>157</v>
      </c>
      <c r="AV421" s="13" t="s">
        <v>89</v>
      </c>
      <c r="AW421" s="13" t="s">
        <v>36</v>
      </c>
      <c r="AX421" s="13" t="s">
        <v>81</v>
      </c>
      <c r="AY421" s="246" t="s">
        <v>139</v>
      </c>
    </row>
    <row r="422" s="13" customFormat="1">
      <c r="A422" s="13"/>
      <c r="B422" s="237"/>
      <c r="C422" s="238"/>
      <c r="D422" s="232" t="s">
        <v>150</v>
      </c>
      <c r="E422" s="239" t="s">
        <v>1</v>
      </c>
      <c r="F422" s="240" t="s">
        <v>883</v>
      </c>
      <c r="G422" s="238"/>
      <c r="H422" s="239" t="s">
        <v>1</v>
      </c>
      <c r="I422" s="241"/>
      <c r="J422" s="238"/>
      <c r="K422" s="238"/>
      <c r="L422" s="242"/>
      <c r="M422" s="243"/>
      <c r="N422" s="244"/>
      <c r="O422" s="244"/>
      <c r="P422" s="244"/>
      <c r="Q422" s="244"/>
      <c r="R422" s="244"/>
      <c r="S422" s="244"/>
      <c r="T422" s="245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6" t="s">
        <v>150</v>
      </c>
      <c r="AU422" s="246" t="s">
        <v>157</v>
      </c>
      <c r="AV422" s="13" t="s">
        <v>89</v>
      </c>
      <c r="AW422" s="13" t="s">
        <v>36</v>
      </c>
      <c r="AX422" s="13" t="s">
        <v>81</v>
      </c>
      <c r="AY422" s="246" t="s">
        <v>139</v>
      </c>
    </row>
    <row r="423" s="14" customFormat="1">
      <c r="A423" s="14"/>
      <c r="B423" s="247"/>
      <c r="C423" s="248"/>
      <c r="D423" s="232" t="s">
        <v>150</v>
      </c>
      <c r="E423" s="249" t="s">
        <v>1</v>
      </c>
      <c r="F423" s="250" t="s">
        <v>1143</v>
      </c>
      <c r="G423" s="248"/>
      <c r="H423" s="251">
        <v>27.768000000000001</v>
      </c>
      <c r="I423" s="252"/>
      <c r="J423" s="248"/>
      <c r="K423" s="248"/>
      <c r="L423" s="253"/>
      <c r="M423" s="254"/>
      <c r="N423" s="255"/>
      <c r="O423" s="255"/>
      <c r="P423" s="255"/>
      <c r="Q423" s="255"/>
      <c r="R423" s="255"/>
      <c r="S423" s="255"/>
      <c r="T423" s="256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7" t="s">
        <v>150</v>
      </c>
      <c r="AU423" s="257" t="s">
        <v>157</v>
      </c>
      <c r="AV423" s="14" t="s">
        <v>91</v>
      </c>
      <c r="AW423" s="14" t="s">
        <v>36</v>
      </c>
      <c r="AX423" s="14" t="s">
        <v>81</v>
      </c>
      <c r="AY423" s="257" t="s">
        <v>139</v>
      </c>
    </row>
    <row r="424" s="14" customFormat="1">
      <c r="A424" s="14"/>
      <c r="B424" s="247"/>
      <c r="C424" s="248"/>
      <c r="D424" s="232" t="s">
        <v>150</v>
      </c>
      <c r="E424" s="249" t="s">
        <v>1</v>
      </c>
      <c r="F424" s="250" t="s">
        <v>1144</v>
      </c>
      <c r="G424" s="248"/>
      <c r="H424" s="251">
        <v>5.1479999999999997</v>
      </c>
      <c r="I424" s="252"/>
      <c r="J424" s="248"/>
      <c r="K424" s="248"/>
      <c r="L424" s="253"/>
      <c r="M424" s="254"/>
      <c r="N424" s="255"/>
      <c r="O424" s="255"/>
      <c r="P424" s="255"/>
      <c r="Q424" s="255"/>
      <c r="R424" s="255"/>
      <c r="S424" s="255"/>
      <c r="T424" s="256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7" t="s">
        <v>150</v>
      </c>
      <c r="AU424" s="257" t="s">
        <v>157</v>
      </c>
      <c r="AV424" s="14" t="s">
        <v>91</v>
      </c>
      <c r="AW424" s="14" t="s">
        <v>36</v>
      </c>
      <c r="AX424" s="14" t="s">
        <v>81</v>
      </c>
      <c r="AY424" s="257" t="s">
        <v>139</v>
      </c>
    </row>
    <row r="425" s="13" customFormat="1">
      <c r="A425" s="13"/>
      <c r="B425" s="237"/>
      <c r="C425" s="238"/>
      <c r="D425" s="232" t="s">
        <v>150</v>
      </c>
      <c r="E425" s="239" t="s">
        <v>1</v>
      </c>
      <c r="F425" s="240" t="s">
        <v>169</v>
      </c>
      <c r="G425" s="238"/>
      <c r="H425" s="239" t="s">
        <v>1</v>
      </c>
      <c r="I425" s="241"/>
      <c r="J425" s="238"/>
      <c r="K425" s="238"/>
      <c r="L425" s="242"/>
      <c r="M425" s="243"/>
      <c r="N425" s="244"/>
      <c r="O425" s="244"/>
      <c r="P425" s="244"/>
      <c r="Q425" s="244"/>
      <c r="R425" s="244"/>
      <c r="S425" s="244"/>
      <c r="T425" s="245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6" t="s">
        <v>150</v>
      </c>
      <c r="AU425" s="246" t="s">
        <v>157</v>
      </c>
      <c r="AV425" s="13" t="s">
        <v>89</v>
      </c>
      <c r="AW425" s="13" t="s">
        <v>36</v>
      </c>
      <c r="AX425" s="13" t="s">
        <v>81</v>
      </c>
      <c r="AY425" s="246" t="s">
        <v>139</v>
      </c>
    </row>
    <row r="426" s="14" customFormat="1">
      <c r="A426" s="14"/>
      <c r="B426" s="247"/>
      <c r="C426" s="248"/>
      <c r="D426" s="232" t="s">
        <v>150</v>
      </c>
      <c r="E426" s="249" t="s">
        <v>1</v>
      </c>
      <c r="F426" s="250" t="s">
        <v>1145</v>
      </c>
      <c r="G426" s="248"/>
      <c r="H426" s="251">
        <v>0.83999999999999997</v>
      </c>
      <c r="I426" s="252"/>
      <c r="J426" s="248"/>
      <c r="K426" s="248"/>
      <c r="L426" s="253"/>
      <c r="M426" s="254"/>
      <c r="N426" s="255"/>
      <c r="O426" s="255"/>
      <c r="P426" s="255"/>
      <c r="Q426" s="255"/>
      <c r="R426" s="255"/>
      <c r="S426" s="255"/>
      <c r="T426" s="256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7" t="s">
        <v>150</v>
      </c>
      <c r="AU426" s="257" t="s">
        <v>157</v>
      </c>
      <c r="AV426" s="14" t="s">
        <v>91</v>
      </c>
      <c r="AW426" s="14" t="s">
        <v>36</v>
      </c>
      <c r="AX426" s="14" t="s">
        <v>81</v>
      </c>
      <c r="AY426" s="257" t="s">
        <v>139</v>
      </c>
    </row>
    <row r="427" s="14" customFormat="1">
      <c r="A427" s="14"/>
      <c r="B427" s="247"/>
      <c r="C427" s="248"/>
      <c r="D427" s="232" t="s">
        <v>150</v>
      </c>
      <c r="E427" s="249" t="s">
        <v>1</v>
      </c>
      <c r="F427" s="250" t="s">
        <v>1146</v>
      </c>
      <c r="G427" s="248"/>
      <c r="H427" s="251">
        <v>1.6559999999999999</v>
      </c>
      <c r="I427" s="252"/>
      <c r="J427" s="248"/>
      <c r="K427" s="248"/>
      <c r="L427" s="253"/>
      <c r="M427" s="254"/>
      <c r="N427" s="255"/>
      <c r="O427" s="255"/>
      <c r="P427" s="255"/>
      <c r="Q427" s="255"/>
      <c r="R427" s="255"/>
      <c r="S427" s="255"/>
      <c r="T427" s="256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7" t="s">
        <v>150</v>
      </c>
      <c r="AU427" s="257" t="s">
        <v>157</v>
      </c>
      <c r="AV427" s="14" t="s">
        <v>91</v>
      </c>
      <c r="AW427" s="14" t="s">
        <v>36</v>
      </c>
      <c r="AX427" s="14" t="s">
        <v>81</v>
      </c>
      <c r="AY427" s="257" t="s">
        <v>139</v>
      </c>
    </row>
    <row r="428" s="15" customFormat="1">
      <c r="A428" s="15"/>
      <c r="B428" s="258"/>
      <c r="C428" s="259"/>
      <c r="D428" s="232" t="s">
        <v>150</v>
      </c>
      <c r="E428" s="260" t="s">
        <v>1</v>
      </c>
      <c r="F428" s="261" t="s">
        <v>156</v>
      </c>
      <c r="G428" s="259"/>
      <c r="H428" s="262">
        <v>35.411999999999999</v>
      </c>
      <c r="I428" s="263"/>
      <c r="J428" s="259"/>
      <c r="K428" s="259"/>
      <c r="L428" s="264"/>
      <c r="M428" s="265"/>
      <c r="N428" s="266"/>
      <c r="O428" s="266"/>
      <c r="P428" s="266"/>
      <c r="Q428" s="266"/>
      <c r="R428" s="266"/>
      <c r="S428" s="266"/>
      <c r="T428" s="267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T428" s="268" t="s">
        <v>150</v>
      </c>
      <c r="AU428" s="268" t="s">
        <v>157</v>
      </c>
      <c r="AV428" s="15" t="s">
        <v>157</v>
      </c>
      <c r="AW428" s="15" t="s">
        <v>36</v>
      </c>
      <c r="AX428" s="15" t="s">
        <v>81</v>
      </c>
      <c r="AY428" s="268" t="s">
        <v>139</v>
      </c>
    </row>
    <row r="429" s="13" customFormat="1">
      <c r="A429" s="13"/>
      <c r="B429" s="237"/>
      <c r="C429" s="238"/>
      <c r="D429" s="232" t="s">
        <v>150</v>
      </c>
      <c r="E429" s="239" t="s">
        <v>1</v>
      </c>
      <c r="F429" s="240" t="s">
        <v>425</v>
      </c>
      <c r="G429" s="238"/>
      <c r="H429" s="239" t="s">
        <v>1</v>
      </c>
      <c r="I429" s="241"/>
      <c r="J429" s="238"/>
      <c r="K429" s="238"/>
      <c r="L429" s="242"/>
      <c r="M429" s="243"/>
      <c r="N429" s="244"/>
      <c r="O429" s="244"/>
      <c r="P429" s="244"/>
      <c r="Q429" s="244"/>
      <c r="R429" s="244"/>
      <c r="S429" s="244"/>
      <c r="T429" s="245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6" t="s">
        <v>150</v>
      </c>
      <c r="AU429" s="246" t="s">
        <v>157</v>
      </c>
      <c r="AV429" s="13" t="s">
        <v>89</v>
      </c>
      <c r="AW429" s="13" t="s">
        <v>36</v>
      </c>
      <c r="AX429" s="13" t="s">
        <v>81</v>
      </c>
      <c r="AY429" s="246" t="s">
        <v>139</v>
      </c>
    </row>
    <row r="430" s="13" customFormat="1">
      <c r="A430" s="13"/>
      <c r="B430" s="237"/>
      <c r="C430" s="238"/>
      <c r="D430" s="232" t="s">
        <v>150</v>
      </c>
      <c r="E430" s="239" t="s">
        <v>1</v>
      </c>
      <c r="F430" s="240" t="s">
        <v>883</v>
      </c>
      <c r="G430" s="238"/>
      <c r="H430" s="239" t="s">
        <v>1</v>
      </c>
      <c r="I430" s="241"/>
      <c r="J430" s="238"/>
      <c r="K430" s="238"/>
      <c r="L430" s="242"/>
      <c r="M430" s="243"/>
      <c r="N430" s="244"/>
      <c r="O430" s="244"/>
      <c r="P430" s="244"/>
      <c r="Q430" s="244"/>
      <c r="R430" s="244"/>
      <c r="S430" s="244"/>
      <c r="T430" s="24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6" t="s">
        <v>150</v>
      </c>
      <c r="AU430" s="246" t="s">
        <v>157</v>
      </c>
      <c r="AV430" s="13" t="s">
        <v>89</v>
      </c>
      <c r="AW430" s="13" t="s">
        <v>36</v>
      </c>
      <c r="AX430" s="13" t="s">
        <v>81</v>
      </c>
      <c r="AY430" s="246" t="s">
        <v>139</v>
      </c>
    </row>
    <row r="431" s="14" customFormat="1">
      <c r="A431" s="14"/>
      <c r="B431" s="247"/>
      <c r="C431" s="248"/>
      <c r="D431" s="232" t="s">
        <v>150</v>
      </c>
      <c r="E431" s="249" t="s">
        <v>1</v>
      </c>
      <c r="F431" s="250" t="s">
        <v>1143</v>
      </c>
      <c r="G431" s="248"/>
      <c r="H431" s="251">
        <v>27.768000000000001</v>
      </c>
      <c r="I431" s="252"/>
      <c r="J431" s="248"/>
      <c r="K431" s="248"/>
      <c r="L431" s="253"/>
      <c r="M431" s="254"/>
      <c r="N431" s="255"/>
      <c r="O431" s="255"/>
      <c r="P431" s="255"/>
      <c r="Q431" s="255"/>
      <c r="R431" s="255"/>
      <c r="S431" s="255"/>
      <c r="T431" s="256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57" t="s">
        <v>150</v>
      </c>
      <c r="AU431" s="257" t="s">
        <v>157</v>
      </c>
      <c r="AV431" s="14" t="s">
        <v>91</v>
      </c>
      <c r="AW431" s="14" t="s">
        <v>36</v>
      </c>
      <c r="AX431" s="14" t="s">
        <v>81</v>
      </c>
      <c r="AY431" s="257" t="s">
        <v>139</v>
      </c>
    </row>
    <row r="432" s="14" customFormat="1">
      <c r="A432" s="14"/>
      <c r="B432" s="247"/>
      <c r="C432" s="248"/>
      <c r="D432" s="232" t="s">
        <v>150</v>
      </c>
      <c r="E432" s="249" t="s">
        <v>1</v>
      </c>
      <c r="F432" s="250" t="s">
        <v>1144</v>
      </c>
      <c r="G432" s="248"/>
      <c r="H432" s="251">
        <v>5.1479999999999997</v>
      </c>
      <c r="I432" s="252"/>
      <c r="J432" s="248"/>
      <c r="K432" s="248"/>
      <c r="L432" s="253"/>
      <c r="M432" s="254"/>
      <c r="N432" s="255"/>
      <c r="O432" s="255"/>
      <c r="P432" s="255"/>
      <c r="Q432" s="255"/>
      <c r="R432" s="255"/>
      <c r="S432" s="255"/>
      <c r="T432" s="256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7" t="s">
        <v>150</v>
      </c>
      <c r="AU432" s="257" t="s">
        <v>157</v>
      </c>
      <c r="AV432" s="14" t="s">
        <v>91</v>
      </c>
      <c r="AW432" s="14" t="s">
        <v>36</v>
      </c>
      <c r="AX432" s="14" t="s">
        <v>81</v>
      </c>
      <c r="AY432" s="257" t="s">
        <v>139</v>
      </c>
    </row>
    <row r="433" s="13" customFormat="1">
      <c r="A433" s="13"/>
      <c r="B433" s="237"/>
      <c r="C433" s="238"/>
      <c r="D433" s="232" t="s">
        <v>150</v>
      </c>
      <c r="E433" s="239" t="s">
        <v>1</v>
      </c>
      <c r="F433" s="240" t="s">
        <v>169</v>
      </c>
      <c r="G433" s="238"/>
      <c r="H433" s="239" t="s">
        <v>1</v>
      </c>
      <c r="I433" s="241"/>
      <c r="J433" s="238"/>
      <c r="K433" s="238"/>
      <c r="L433" s="242"/>
      <c r="M433" s="243"/>
      <c r="N433" s="244"/>
      <c r="O433" s="244"/>
      <c r="P433" s="244"/>
      <c r="Q433" s="244"/>
      <c r="R433" s="244"/>
      <c r="S433" s="244"/>
      <c r="T433" s="245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6" t="s">
        <v>150</v>
      </c>
      <c r="AU433" s="246" t="s">
        <v>157</v>
      </c>
      <c r="AV433" s="13" t="s">
        <v>89</v>
      </c>
      <c r="AW433" s="13" t="s">
        <v>36</v>
      </c>
      <c r="AX433" s="13" t="s">
        <v>81</v>
      </c>
      <c r="AY433" s="246" t="s">
        <v>139</v>
      </c>
    </row>
    <row r="434" s="14" customFormat="1">
      <c r="A434" s="14"/>
      <c r="B434" s="247"/>
      <c r="C434" s="248"/>
      <c r="D434" s="232" t="s">
        <v>150</v>
      </c>
      <c r="E434" s="249" t="s">
        <v>1</v>
      </c>
      <c r="F434" s="250" t="s">
        <v>1145</v>
      </c>
      <c r="G434" s="248"/>
      <c r="H434" s="251">
        <v>0.83999999999999997</v>
      </c>
      <c r="I434" s="252"/>
      <c r="J434" s="248"/>
      <c r="K434" s="248"/>
      <c r="L434" s="253"/>
      <c r="M434" s="254"/>
      <c r="N434" s="255"/>
      <c r="O434" s="255"/>
      <c r="P434" s="255"/>
      <c r="Q434" s="255"/>
      <c r="R434" s="255"/>
      <c r="S434" s="255"/>
      <c r="T434" s="256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57" t="s">
        <v>150</v>
      </c>
      <c r="AU434" s="257" t="s">
        <v>157</v>
      </c>
      <c r="AV434" s="14" t="s">
        <v>91</v>
      </c>
      <c r="AW434" s="14" t="s">
        <v>36</v>
      </c>
      <c r="AX434" s="14" t="s">
        <v>81</v>
      </c>
      <c r="AY434" s="257" t="s">
        <v>139</v>
      </c>
    </row>
    <row r="435" s="14" customFormat="1">
      <c r="A435" s="14"/>
      <c r="B435" s="247"/>
      <c r="C435" s="248"/>
      <c r="D435" s="232" t="s">
        <v>150</v>
      </c>
      <c r="E435" s="249" t="s">
        <v>1</v>
      </c>
      <c r="F435" s="250" t="s">
        <v>1146</v>
      </c>
      <c r="G435" s="248"/>
      <c r="H435" s="251">
        <v>1.6559999999999999</v>
      </c>
      <c r="I435" s="252"/>
      <c r="J435" s="248"/>
      <c r="K435" s="248"/>
      <c r="L435" s="253"/>
      <c r="M435" s="254"/>
      <c r="N435" s="255"/>
      <c r="O435" s="255"/>
      <c r="P435" s="255"/>
      <c r="Q435" s="255"/>
      <c r="R435" s="255"/>
      <c r="S435" s="255"/>
      <c r="T435" s="256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7" t="s">
        <v>150</v>
      </c>
      <c r="AU435" s="257" t="s">
        <v>157</v>
      </c>
      <c r="AV435" s="14" t="s">
        <v>91</v>
      </c>
      <c r="AW435" s="14" t="s">
        <v>36</v>
      </c>
      <c r="AX435" s="14" t="s">
        <v>81</v>
      </c>
      <c r="AY435" s="257" t="s">
        <v>139</v>
      </c>
    </row>
    <row r="436" s="15" customFormat="1">
      <c r="A436" s="15"/>
      <c r="B436" s="258"/>
      <c r="C436" s="259"/>
      <c r="D436" s="232" t="s">
        <v>150</v>
      </c>
      <c r="E436" s="260" t="s">
        <v>1</v>
      </c>
      <c r="F436" s="261" t="s">
        <v>156</v>
      </c>
      <c r="G436" s="259"/>
      <c r="H436" s="262">
        <v>35.411999999999999</v>
      </c>
      <c r="I436" s="263"/>
      <c r="J436" s="259"/>
      <c r="K436" s="259"/>
      <c r="L436" s="264"/>
      <c r="M436" s="265"/>
      <c r="N436" s="266"/>
      <c r="O436" s="266"/>
      <c r="P436" s="266"/>
      <c r="Q436" s="266"/>
      <c r="R436" s="266"/>
      <c r="S436" s="266"/>
      <c r="T436" s="267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68" t="s">
        <v>150</v>
      </c>
      <c r="AU436" s="268" t="s">
        <v>157</v>
      </c>
      <c r="AV436" s="15" t="s">
        <v>157</v>
      </c>
      <c r="AW436" s="15" t="s">
        <v>36</v>
      </c>
      <c r="AX436" s="15" t="s">
        <v>81</v>
      </c>
      <c r="AY436" s="268" t="s">
        <v>139</v>
      </c>
    </row>
    <row r="437" s="13" customFormat="1">
      <c r="A437" s="13"/>
      <c r="B437" s="237"/>
      <c r="C437" s="238"/>
      <c r="D437" s="232" t="s">
        <v>150</v>
      </c>
      <c r="E437" s="239" t="s">
        <v>1</v>
      </c>
      <c r="F437" s="240" t="s">
        <v>1046</v>
      </c>
      <c r="G437" s="238"/>
      <c r="H437" s="239" t="s">
        <v>1</v>
      </c>
      <c r="I437" s="241"/>
      <c r="J437" s="238"/>
      <c r="K437" s="238"/>
      <c r="L437" s="242"/>
      <c r="M437" s="243"/>
      <c r="N437" s="244"/>
      <c r="O437" s="244"/>
      <c r="P437" s="244"/>
      <c r="Q437" s="244"/>
      <c r="R437" s="244"/>
      <c r="S437" s="244"/>
      <c r="T437" s="245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6" t="s">
        <v>150</v>
      </c>
      <c r="AU437" s="246" t="s">
        <v>157</v>
      </c>
      <c r="AV437" s="13" t="s">
        <v>89</v>
      </c>
      <c r="AW437" s="13" t="s">
        <v>36</v>
      </c>
      <c r="AX437" s="13" t="s">
        <v>81</v>
      </c>
      <c r="AY437" s="246" t="s">
        <v>139</v>
      </c>
    </row>
    <row r="438" s="13" customFormat="1">
      <c r="A438" s="13"/>
      <c r="B438" s="237"/>
      <c r="C438" s="238"/>
      <c r="D438" s="232" t="s">
        <v>150</v>
      </c>
      <c r="E438" s="239" t="s">
        <v>1</v>
      </c>
      <c r="F438" s="240" t="s">
        <v>1147</v>
      </c>
      <c r="G438" s="238"/>
      <c r="H438" s="239" t="s">
        <v>1</v>
      </c>
      <c r="I438" s="241"/>
      <c r="J438" s="238"/>
      <c r="K438" s="238"/>
      <c r="L438" s="242"/>
      <c r="M438" s="243"/>
      <c r="N438" s="244"/>
      <c r="O438" s="244"/>
      <c r="P438" s="244"/>
      <c r="Q438" s="244"/>
      <c r="R438" s="244"/>
      <c r="S438" s="244"/>
      <c r="T438" s="245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6" t="s">
        <v>150</v>
      </c>
      <c r="AU438" s="246" t="s">
        <v>157</v>
      </c>
      <c r="AV438" s="13" t="s">
        <v>89</v>
      </c>
      <c r="AW438" s="13" t="s">
        <v>36</v>
      </c>
      <c r="AX438" s="13" t="s">
        <v>81</v>
      </c>
      <c r="AY438" s="246" t="s">
        <v>139</v>
      </c>
    </row>
    <row r="439" s="13" customFormat="1">
      <c r="A439" s="13"/>
      <c r="B439" s="237"/>
      <c r="C439" s="238"/>
      <c r="D439" s="232" t="s">
        <v>150</v>
      </c>
      <c r="E439" s="239" t="s">
        <v>1</v>
      </c>
      <c r="F439" s="240" t="s">
        <v>883</v>
      </c>
      <c r="G439" s="238"/>
      <c r="H439" s="239" t="s">
        <v>1</v>
      </c>
      <c r="I439" s="241"/>
      <c r="J439" s="238"/>
      <c r="K439" s="238"/>
      <c r="L439" s="242"/>
      <c r="M439" s="243"/>
      <c r="N439" s="244"/>
      <c r="O439" s="244"/>
      <c r="P439" s="244"/>
      <c r="Q439" s="244"/>
      <c r="R439" s="244"/>
      <c r="S439" s="244"/>
      <c r="T439" s="245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6" t="s">
        <v>150</v>
      </c>
      <c r="AU439" s="246" t="s">
        <v>157</v>
      </c>
      <c r="AV439" s="13" t="s">
        <v>89</v>
      </c>
      <c r="AW439" s="13" t="s">
        <v>36</v>
      </c>
      <c r="AX439" s="13" t="s">
        <v>81</v>
      </c>
      <c r="AY439" s="246" t="s">
        <v>139</v>
      </c>
    </row>
    <row r="440" s="14" customFormat="1">
      <c r="A440" s="14"/>
      <c r="B440" s="247"/>
      <c r="C440" s="248"/>
      <c r="D440" s="232" t="s">
        <v>150</v>
      </c>
      <c r="E440" s="249" t="s">
        <v>1</v>
      </c>
      <c r="F440" s="250" t="s">
        <v>1110</v>
      </c>
      <c r="G440" s="248"/>
      <c r="H440" s="251">
        <v>28.995999999999999</v>
      </c>
      <c r="I440" s="252"/>
      <c r="J440" s="248"/>
      <c r="K440" s="248"/>
      <c r="L440" s="253"/>
      <c r="M440" s="254"/>
      <c r="N440" s="255"/>
      <c r="O440" s="255"/>
      <c r="P440" s="255"/>
      <c r="Q440" s="255"/>
      <c r="R440" s="255"/>
      <c r="S440" s="255"/>
      <c r="T440" s="256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57" t="s">
        <v>150</v>
      </c>
      <c r="AU440" s="257" t="s">
        <v>157</v>
      </c>
      <c r="AV440" s="14" t="s">
        <v>91</v>
      </c>
      <c r="AW440" s="14" t="s">
        <v>36</v>
      </c>
      <c r="AX440" s="14" t="s">
        <v>81</v>
      </c>
      <c r="AY440" s="257" t="s">
        <v>139</v>
      </c>
    </row>
    <row r="441" s="14" customFormat="1">
      <c r="A441" s="14"/>
      <c r="B441" s="247"/>
      <c r="C441" s="248"/>
      <c r="D441" s="232" t="s">
        <v>150</v>
      </c>
      <c r="E441" s="249" t="s">
        <v>1</v>
      </c>
      <c r="F441" s="250" t="s">
        <v>1111</v>
      </c>
      <c r="G441" s="248"/>
      <c r="H441" s="251">
        <v>8.8109999999999999</v>
      </c>
      <c r="I441" s="252"/>
      <c r="J441" s="248"/>
      <c r="K441" s="248"/>
      <c r="L441" s="253"/>
      <c r="M441" s="254"/>
      <c r="N441" s="255"/>
      <c r="O441" s="255"/>
      <c r="P441" s="255"/>
      <c r="Q441" s="255"/>
      <c r="R441" s="255"/>
      <c r="S441" s="255"/>
      <c r="T441" s="256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7" t="s">
        <v>150</v>
      </c>
      <c r="AU441" s="257" t="s">
        <v>157</v>
      </c>
      <c r="AV441" s="14" t="s">
        <v>91</v>
      </c>
      <c r="AW441" s="14" t="s">
        <v>36</v>
      </c>
      <c r="AX441" s="14" t="s">
        <v>81</v>
      </c>
      <c r="AY441" s="257" t="s">
        <v>139</v>
      </c>
    </row>
    <row r="442" s="13" customFormat="1">
      <c r="A442" s="13"/>
      <c r="B442" s="237"/>
      <c r="C442" s="238"/>
      <c r="D442" s="232" t="s">
        <v>150</v>
      </c>
      <c r="E442" s="239" t="s">
        <v>1</v>
      </c>
      <c r="F442" s="240" t="s">
        <v>169</v>
      </c>
      <c r="G442" s="238"/>
      <c r="H442" s="239" t="s">
        <v>1</v>
      </c>
      <c r="I442" s="241"/>
      <c r="J442" s="238"/>
      <c r="K442" s="238"/>
      <c r="L442" s="242"/>
      <c r="M442" s="243"/>
      <c r="N442" s="244"/>
      <c r="O442" s="244"/>
      <c r="P442" s="244"/>
      <c r="Q442" s="244"/>
      <c r="R442" s="244"/>
      <c r="S442" s="244"/>
      <c r="T442" s="245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6" t="s">
        <v>150</v>
      </c>
      <c r="AU442" s="246" t="s">
        <v>157</v>
      </c>
      <c r="AV442" s="13" t="s">
        <v>89</v>
      </c>
      <c r="AW442" s="13" t="s">
        <v>36</v>
      </c>
      <c r="AX442" s="13" t="s">
        <v>81</v>
      </c>
      <c r="AY442" s="246" t="s">
        <v>139</v>
      </c>
    </row>
    <row r="443" s="14" customFormat="1">
      <c r="A443" s="14"/>
      <c r="B443" s="247"/>
      <c r="C443" s="248"/>
      <c r="D443" s="232" t="s">
        <v>150</v>
      </c>
      <c r="E443" s="249" t="s">
        <v>1</v>
      </c>
      <c r="F443" s="250" t="s">
        <v>1112</v>
      </c>
      <c r="G443" s="248"/>
      <c r="H443" s="251">
        <v>6.71</v>
      </c>
      <c r="I443" s="252"/>
      <c r="J443" s="248"/>
      <c r="K443" s="248"/>
      <c r="L443" s="253"/>
      <c r="M443" s="254"/>
      <c r="N443" s="255"/>
      <c r="O443" s="255"/>
      <c r="P443" s="255"/>
      <c r="Q443" s="255"/>
      <c r="R443" s="255"/>
      <c r="S443" s="255"/>
      <c r="T443" s="256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57" t="s">
        <v>150</v>
      </c>
      <c r="AU443" s="257" t="s">
        <v>157</v>
      </c>
      <c r="AV443" s="14" t="s">
        <v>91</v>
      </c>
      <c r="AW443" s="14" t="s">
        <v>36</v>
      </c>
      <c r="AX443" s="14" t="s">
        <v>81</v>
      </c>
      <c r="AY443" s="257" t="s">
        <v>139</v>
      </c>
    </row>
    <row r="444" s="14" customFormat="1">
      <c r="A444" s="14"/>
      <c r="B444" s="247"/>
      <c r="C444" s="248"/>
      <c r="D444" s="232" t="s">
        <v>150</v>
      </c>
      <c r="E444" s="249" t="s">
        <v>1</v>
      </c>
      <c r="F444" s="250" t="s">
        <v>1113</v>
      </c>
      <c r="G444" s="248"/>
      <c r="H444" s="251">
        <v>5.6870000000000003</v>
      </c>
      <c r="I444" s="252"/>
      <c r="J444" s="248"/>
      <c r="K444" s="248"/>
      <c r="L444" s="253"/>
      <c r="M444" s="254"/>
      <c r="N444" s="255"/>
      <c r="O444" s="255"/>
      <c r="P444" s="255"/>
      <c r="Q444" s="255"/>
      <c r="R444" s="255"/>
      <c r="S444" s="255"/>
      <c r="T444" s="256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7" t="s">
        <v>150</v>
      </c>
      <c r="AU444" s="257" t="s">
        <v>157</v>
      </c>
      <c r="AV444" s="14" t="s">
        <v>91</v>
      </c>
      <c r="AW444" s="14" t="s">
        <v>36</v>
      </c>
      <c r="AX444" s="14" t="s">
        <v>81</v>
      </c>
      <c r="AY444" s="257" t="s">
        <v>139</v>
      </c>
    </row>
    <row r="445" s="15" customFormat="1">
      <c r="A445" s="15"/>
      <c r="B445" s="258"/>
      <c r="C445" s="259"/>
      <c r="D445" s="232" t="s">
        <v>150</v>
      </c>
      <c r="E445" s="260" t="s">
        <v>1</v>
      </c>
      <c r="F445" s="261" t="s">
        <v>156</v>
      </c>
      <c r="G445" s="259"/>
      <c r="H445" s="262">
        <v>50.204000000000001</v>
      </c>
      <c r="I445" s="263"/>
      <c r="J445" s="259"/>
      <c r="K445" s="259"/>
      <c r="L445" s="264"/>
      <c r="M445" s="265"/>
      <c r="N445" s="266"/>
      <c r="O445" s="266"/>
      <c r="P445" s="266"/>
      <c r="Q445" s="266"/>
      <c r="R445" s="266"/>
      <c r="S445" s="266"/>
      <c r="T445" s="267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68" t="s">
        <v>150</v>
      </c>
      <c r="AU445" s="268" t="s">
        <v>157</v>
      </c>
      <c r="AV445" s="15" t="s">
        <v>157</v>
      </c>
      <c r="AW445" s="15" t="s">
        <v>36</v>
      </c>
      <c r="AX445" s="15" t="s">
        <v>81</v>
      </c>
      <c r="AY445" s="268" t="s">
        <v>139</v>
      </c>
    </row>
    <row r="446" s="13" customFormat="1">
      <c r="A446" s="13"/>
      <c r="B446" s="237"/>
      <c r="C446" s="238"/>
      <c r="D446" s="232" t="s">
        <v>150</v>
      </c>
      <c r="E446" s="239" t="s">
        <v>1</v>
      </c>
      <c r="F446" s="240" t="s">
        <v>1114</v>
      </c>
      <c r="G446" s="238"/>
      <c r="H446" s="239" t="s">
        <v>1</v>
      </c>
      <c r="I446" s="241"/>
      <c r="J446" s="238"/>
      <c r="K446" s="238"/>
      <c r="L446" s="242"/>
      <c r="M446" s="243"/>
      <c r="N446" s="244"/>
      <c r="O446" s="244"/>
      <c r="P446" s="244"/>
      <c r="Q446" s="244"/>
      <c r="R446" s="244"/>
      <c r="S446" s="244"/>
      <c r="T446" s="245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6" t="s">
        <v>150</v>
      </c>
      <c r="AU446" s="246" t="s">
        <v>157</v>
      </c>
      <c r="AV446" s="13" t="s">
        <v>89</v>
      </c>
      <c r="AW446" s="13" t="s">
        <v>36</v>
      </c>
      <c r="AX446" s="13" t="s">
        <v>81</v>
      </c>
      <c r="AY446" s="246" t="s">
        <v>139</v>
      </c>
    </row>
    <row r="447" s="13" customFormat="1">
      <c r="A447" s="13"/>
      <c r="B447" s="237"/>
      <c r="C447" s="238"/>
      <c r="D447" s="232" t="s">
        <v>150</v>
      </c>
      <c r="E447" s="239" t="s">
        <v>1</v>
      </c>
      <c r="F447" s="240" t="s">
        <v>883</v>
      </c>
      <c r="G447" s="238"/>
      <c r="H447" s="239" t="s">
        <v>1</v>
      </c>
      <c r="I447" s="241"/>
      <c r="J447" s="238"/>
      <c r="K447" s="238"/>
      <c r="L447" s="242"/>
      <c r="M447" s="243"/>
      <c r="N447" s="244"/>
      <c r="O447" s="244"/>
      <c r="P447" s="244"/>
      <c r="Q447" s="244"/>
      <c r="R447" s="244"/>
      <c r="S447" s="244"/>
      <c r="T447" s="245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6" t="s">
        <v>150</v>
      </c>
      <c r="AU447" s="246" t="s">
        <v>157</v>
      </c>
      <c r="AV447" s="13" t="s">
        <v>89</v>
      </c>
      <c r="AW447" s="13" t="s">
        <v>36</v>
      </c>
      <c r="AX447" s="13" t="s">
        <v>81</v>
      </c>
      <c r="AY447" s="246" t="s">
        <v>139</v>
      </c>
    </row>
    <row r="448" s="14" customFormat="1">
      <c r="A448" s="14"/>
      <c r="B448" s="247"/>
      <c r="C448" s="248"/>
      <c r="D448" s="232" t="s">
        <v>150</v>
      </c>
      <c r="E448" s="249" t="s">
        <v>1</v>
      </c>
      <c r="F448" s="250" t="s">
        <v>1115</v>
      </c>
      <c r="G448" s="248"/>
      <c r="H448" s="251">
        <v>15.816000000000001</v>
      </c>
      <c r="I448" s="252"/>
      <c r="J448" s="248"/>
      <c r="K448" s="248"/>
      <c r="L448" s="253"/>
      <c r="M448" s="254"/>
      <c r="N448" s="255"/>
      <c r="O448" s="255"/>
      <c r="P448" s="255"/>
      <c r="Q448" s="255"/>
      <c r="R448" s="255"/>
      <c r="S448" s="255"/>
      <c r="T448" s="256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57" t="s">
        <v>150</v>
      </c>
      <c r="AU448" s="257" t="s">
        <v>157</v>
      </c>
      <c r="AV448" s="14" t="s">
        <v>91</v>
      </c>
      <c r="AW448" s="14" t="s">
        <v>36</v>
      </c>
      <c r="AX448" s="14" t="s">
        <v>81</v>
      </c>
      <c r="AY448" s="257" t="s">
        <v>139</v>
      </c>
    </row>
    <row r="449" s="14" customFormat="1">
      <c r="A449" s="14"/>
      <c r="B449" s="247"/>
      <c r="C449" s="248"/>
      <c r="D449" s="232" t="s">
        <v>150</v>
      </c>
      <c r="E449" s="249" t="s">
        <v>1</v>
      </c>
      <c r="F449" s="250" t="s">
        <v>1116</v>
      </c>
      <c r="G449" s="248"/>
      <c r="H449" s="251">
        <v>4.806</v>
      </c>
      <c r="I449" s="252"/>
      <c r="J449" s="248"/>
      <c r="K449" s="248"/>
      <c r="L449" s="253"/>
      <c r="M449" s="254"/>
      <c r="N449" s="255"/>
      <c r="O449" s="255"/>
      <c r="P449" s="255"/>
      <c r="Q449" s="255"/>
      <c r="R449" s="255"/>
      <c r="S449" s="255"/>
      <c r="T449" s="256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57" t="s">
        <v>150</v>
      </c>
      <c r="AU449" s="257" t="s">
        <v>157</v>
      </c>
      <c r="AV449" s="14" t="s">
        <v>91</v>
      </c>
      <c r="AW449" s="14" t="s">
        <v>36</v>
      </c>
      <c r="AX449" s="14" t="s">
        <v>81</v>
      </c>
      <c r="AY449" s="257" t="s">
        <v>139</v>
      </c>
    </row>
    <row r="450" s="13" customFormat="1">
      <c r="A450" s="13"/>
      <c r="B450" s="237"/>
      <c r="C450" s="238"/>
      <c r="D450" s="232" t="s">
        <v>150</v>
      </c>
      <c r="E450" s="239" t="s">
        <v>1</v>
      </c>
      <c r="F450" s="240" t="s">
        <v>169</v>
      </c>
      <c r="G450" s="238"/>
      <c r="H450" s="239" t="s">
        <v>1</v>
      </c>
      <c r="I450" s="241"/>
      <c r="J450" s="238"/>
      <c r="K450" s="238"/>
      <c r="L450" s="242"/>
      <c r="M450" s="243"/>
      <c r="N450" s="244"/>
      <c r="O450" s="244"/>
      <c r="P450" s="244"/>
      <c r="Q450" s="244"/>
      <c r="R450" s="244"/>
      <c r="S450" s="244"/>
      <c r="T450" s="245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6" t="s">
        <v>150</v>
      </c>
      <c r="AU450" s="246" t="s">
        <v>157</v>
      </c>
      <c r="AV450" s="13" t="s">
        <v>89</v>
      </c>
      <c r="AW450" s="13" t="s">
        <v>36</v>
      </c>
      <c r="AX450" s="13" t="s">
        <v>81</v>
      </c>
      <c r="AY450" s="246" t="s">
        <v>139</v>
      </c>
    </row>
    <row r="451" s="14" customFormat="1">
      <c r="A451" s="14"/>
      <c r="B451" s="247"/>
      <c r="C451" s="248"/>
      <c r="D451" s="232" t="s">
        <v>150</v>
      </c>
      <c r="E451" s="249" t="s">
        <v>1</v>
      </c>
      <c r="F451" s="250" t="s">
        <v>1117</v>
      </c>
      <c r="G451" s="248"/>
      <c r="H451" s="251">
        <v>3.6600000000000001</v>
      </c>
      <c r="I451" s="252"/>
      <c r="J451" s="248"/>
      <c r="K451" s="248"/>
      <c r="L451" s="253"/>
      <c r="M451" s="254"/>
      <c r="N451" s="255"/>
      <c r="O451" s="255"/>
      <c r="P451" s="255"/>
      <c r="Q451" s="255"/>
      <c r="R451" s="255"/>
      <c r="S451" s="255"/>
      <c r="T451" s="256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7" t="s">
        <v>150</v>
      </c>
      <c r="AU451" s="257" t="s">
        <v>157</v>
      </c>
      <c r="AV451" s="14" t="s">
        <v>91</v>
      </c>
      <c r="AW451" s="14" t="s">
        <v>36</v>
      </c>
      <c r="AX451" s="14" t="s">
        <v>81</v>
      </c>
      <c r="AY451" s="257" t="s">
        <v>139</v>
      </c>
    </row>
    <row r="452" s="14" customFormat="1">
      <c r="A452" s="14"/>
      <c r="B452" s="247"/>
      <c r="C452" s="248"/>
      <c r="D452" s="232" t="s">
        <v>150</v>
      </c>
      <c r="E452" s="249" t="s">
        <v>1</v>
      </c>
      <c r="F452" s="250" t="s">
        <v>1118</v>
      </c>
      <c r="G452" s="248"/>
      <c r="H452" s="251">
        <v>3.1019999999999999</v>
      </c>
      <c r="I452" s="252"/>
      <c r="J452" s="248"/>
      <c r="K452" s="248"/>
      <c r="L452" s="253"/>
      <c r="M452" s="254"/>
      <c r="N452" s="255"/>
      <c r="O452" s="255"/>
      <c r="P452" s="255"/>
      <c r="Q452" s="255"/>
      <c r="R452" s="255"/>
      <c r="S452" s="255"/>
      <c r="T452" s="256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7" t="s">
        <v>150</v>
      </c>
      <c r="AU452" s="257" t="s">
        <v>157</v>
      </c>
      <c r="AV452" s="14" t="s">
        <v>91</v>
      </c>
      <c r="AW452" s="14" t="s">
        <v>36</v>
      </c>
      <c r="AX452" s="14" t="s">
        <v>81</v>
      </c>
      <c r="AY452" s="257" t="s">
        <v>139</v>
      </c>
    </row>
    <row r="453" s="15" customFormat="1">
      <c r="A453" s="15"/>
      <c r="B453" s="258"/>
      <c r="C453" s="259"/>
      <c r="D453" s="232" t="s">
        <v>150</v>
      </c>
      <c r="E453" s="260" t="s">
        <v>1</v>
      </c>
      <c r="F453" s="261" t="s">
        <v>156</v>
      </c>
      <c r="G453" s="259"/>
      <c r="H453" s="262">
        <v>27.384</v>
      </c>
      <c r="I453" s="263"/>
      <c r="J453" s="259"/>
      <c r="K453" s="259"/>
      <c r="L453" s="264"/>
      <c r="M453" s="265"/>
      <c r="N453" s="266"/>
      <c r="O453" s="266"/>
      <c r="P453" s="266"/>
      <c r="Q453" s="266"/>
      <c r="R453" s="266"/>
      <c r="S453" s="266"/>
      <c r="T453" s="267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68" t="s">
        <v>150</v>
      </c>
      <c r="AU453" s="268" t="s">
        <v>157</v>
      </c>
      <c r="AV453" s="15" t="s">
        <v>157</v>
      </c>
      <c r="AW453" s="15" t="s">
        <v>36</v>
      </c>
      <c r="AX453" s="15" t="s">
        <v>81</v>
      </c>
      <c r="AY453" s="268" t="s">
        <v>139</v>
      </c>
    </row>
    <row r="454" s="16" customFormat="1">
      <c r="A454" s="16"/>
      <c r="B454" s="269"/>
      <c r="C454" s="270"/>
      <c r="D454" s="232" t="s">
        <v>150</v>
      </c>
      <c r="E454" s="271" t="s">
        <v>1</v>
      </c>
      <c r="F454" s="272" t="s">
        <v>172</v>
      </c>
      <c r="G454" s="270"/>
      <c r="H454" s="273">
        <v>269.40300000000002</v>
      </c>
      <c r="I454" s="274"/>
      <c r="J454" s="270"/>
      <c r="K454" s="270"/>
      <c r="L454" s="275"/>
      <c r="M454" s="276"/>
      <c r="N454" s="277"/>
      <c r="O454" s="277"/>
      <c r="P454" s="277"/>
      <c r="Q454" s="277"/>
      <c r="R454" s="277"/>
      <c r="S454" s="277"/>
      <c r="T454" s="278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T454" s="279" t="s">
        <v>150</v>
      </c>
      <c r="AU454" s="279" t="s">
        <v>157</v>
      </c>
      <c r="AV454" s="16" t="s">
        <v>146</v>
      </c>
      <c r="AW454" s="16" t="s">
        <v>36</v>
      </c>
      <c r="AX454" s="16" t="s">
        <v>89</v>
      </c>
      <c r="AY454" s="279" t="s">
        <v>139</v>
      </c>
    </row>
    <row r="455" s="2" customFormat="1" ht="24.15" customHeight="1">
      <c r="A455" s="39"/>
      <c r="B455" s="40"/>
      <c r="C455" s="219" t="s">
        <v>402</v>
      </c>
      <c r="D455" s="219" t="s">
        <v>141</v>
      </c>
      <c r="E455" s="220" t="s">
        <v>1148</v>
      </c>
      <c r="F455" s="221" t="s">
        <v>1149</v>
      </c>
      <c r="G455" s="222" t="s">
        <v>196</v>
      </c>
      <c r="H455" s="223">
        <v>13.412000000000001</v>
      </c>
      <c r="I455" s="224"/>
      <c r="J455" s="225">
        <f>ROUND(I455*H455,2)</f>
        <v>0</v>
      </c>
      <c r="K455" s="221" t="s">
        <v>145</v>
      </c>
      <c r="L455" s="45"/>
      <c r="M455" s="226" t="s">
        <v>1</v>
      </c>
      <c r="N455" s="227" t="s">
        <v>46</v>
      </c>
      <c r="O455" s="92"/>
      <c r="P455" s="228">
        <f>O455*H455</f>
        <v>0</v>
      </c>
      <c r="Q455" s="228">
        <v>2.0000000000000002E-05</v>
      </c>
      <c r="R455" s="228">
        <f>Q455*H455</f>
        <v>0.00026824000000000005</v>
      </c>
      <c r="S455" s="228">
        <v>0.161</v>
      </c>
      <c r="T455" s="229">
        <f>S455*H455</f>
        <v>2.159332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30" t="s">
        <v>89</v>
      </c>
      <c r="AT455" s="230" t="s">
        <v>141</v>
      </c>
      <c r="AU455" s="230" t="s">
        <v>157</v>
      </c>
      <c r="AY455" s="18" t="s">
        <v>139</v>
      </c>
      <c r="BE455" s="231">
        <f>IF(N455="základní",J455,0)</f>
        <v>0</v>
      </c>
      <c r="BF455" s="231">
        <f>IF(N455="snížená",J455,0)</f>
        <v>0</v>
      </c>
      <c r="BG455" s="231">
        <f>IF(N455="zákl. přenesená",J455,0)</f>
        <v>0</v>
      </c>
      <c r="BH455" s="231">
        <f>IF(N455="sníž. přenesená",J455,0)</f>
        <v>0</v>
      </c>
      <c r="BI455" s="231">
        <f>IF(N455="nulová",J455,0)</f>
        <v>0</v>
      </c>
      <c r="BJ455" s="18" t="s">
        <v>89</v>
      </c>
      <c r="BK455" s="231">
        <f>ROUND(I455*H455,2)</f>
        <v>0</v>
      </c>
      <c r="BL455" s="18" t="s">
        <v>89</v>
      </c>
      <c r="BM455" s="230" t="s">
        <v>1150</v>
      </c>
    </row>
    <row r="456" s="13" customFormat="1">
      <c r="A456" s="13"/>
      <c r="B456" s="237"/>
      <c r="C456" s="238"/>
      <c r="D456" s="232" t="s">
        <v>150</v>
      </c>
      <c r="E456" s="239" t="s">
        <v>1</v>
      </c>
      <c r="F456" s="240" t="s">
        <v>1151</v>
      </c>
      <c r="G456" s="238"/>
      <c r="H456" s="239" t="s">
        <v>1</v>
      </c>
      <c r="I456" s="241"/>
      <c r="J456" s="238"/>
      <c r="K456" s="238"/>
      <c r="L456" s="242"/>
      <c r="M456" s="243"/>
      <c r="N456" s="244"/>
      <c r="O456" s="244"/>
      <c r="P456" s="244"/>
      <c r="Q456" s="244"/>
      <c r="R456" s="244"/>
      <c r="S456" s="244"/>
      <c r="T456" s="245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6" t="s">
        <v>150</v>
      </c>
      <c r="AU456" s="246" t="s">
        <v>157</v>
      </c>
      <c r="AV456" s="13" t="s">
        <v>89</v>
      </c>
      <c r="AW456" s="13" t="s">
        <v>36</v>
      </c>
      <c r="AX456" s="13" t="s">
        <v>81</v>
      </c>
      <c r="AY456" s="246" t="s">
        <v>139</v>
      </c>
    </row>
    <row r="457" s="13" customFormat="1">
      <c r="A457" s="13"/>
      <c r="B457" s="237"/>
      <c r="C457" s="238"/>
      <c r="D457" s="232" t="s">
        <v>150</v>
      </c>
      <c r="E457" s="239" t="s">
        <v>1</v>
      </c>
      <c r="F457" s="240" t="s">
        <v>1147</v>
      </c>
      <c r="G457" s="238"/>
      <c r="H457" s="239" t="s">
        <v>1</v>
      </c>
      <c r="I457" s="241"/>
      <c r="J457" s="238"/>
      <c r="K457" s="238"/>
      <c r="L457" s="242"/>
      <c r="M457" s="243"/>
      <c r="N457" s="244"/>
      <c r="O457" s="244"/>
      <c r="P457" s="244"/>
      <c r="Q457" s="244"/>
      <c r="R457" s="244"/>
      <c r="S457" s="244"/>
      <c r="T457" s="245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6" t="s">
        <v>150</v>
      </c>
      <c r="AU457" s="246" t="s">
        <v>157</v>
      </c>
      <c r="AV457" s="13" t="s">
        <v>89</v>
      </c>
      <c r="AW457" s="13" t="s">
        <v>36</v>
      </c>
      <c r="AX457" s="13" t="s">
        <v>81</v>
      </c>
      <c r="AY457" s="246" t="s">
        <v>139</v>
      </c>
    </row>
    <row r="458" s="14" customFormat="1">
      <c r="A458" s="14"/>
      <c r="B458" s="247"/>
      <c r="C458" s="248"/>
      <c r="D458" s="232" t="s">
        <v>150</v>
      </c>
      <c r="E458" s="249" t="s">
        <v>1</v>
      </c>
      <c r="F458" s="250" t="s">
        <v>1152</v>
      </c>
      <c r="G458" s="248"/>
      <c r="H458" s="251">
        <v>91</v>
      </c>
      <c r="I458" s="252"/>
      <c r="J458" s="248"/>
      <c r="K458" s="248"/>
      <c r="L458" s="253"/>
      <c r="M458" s="254"/>
      <c r="N458" s="255"/>
      <c r="O458" s="255"/>
      <c r="P458" s="255"/>
      <c r="Q458" s="255"/>
      <c r="R458" s="255"/>
      <c r="S458" s="255"/>
      <c r="T458" s="256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57" t="s">
        <v>150</v>
      </c>
      <c r="AU458" s="257" t="s">
        <v>157</v>
      </c>
      <c r="AV458" s="14" t="s">
        <v>91</v>
      </c>
      <c r="AW458" s="14" t="s">
        <v>36</v>
      </c>
      <c r="AX458" s="14" t="s">
        <v>81</v>
      </c>
      <c r="AY458" s="257" t="s">
        <v>139</v>
      </c>
    </row>
    <row r="459" s="15" customFormat="1">
      <c r="A459" s="15"/>
      <c r="B459" s="258"/>
      <c r="C459" s="259"/>
      <c r="D459" s="232" t="s">
        <v>150</v>
      </c>
      <c r="E459" s="260" t="s">
        <v>1</v>
      </c>
      <c r="F459" s="261" t="s">
        <v>156</v>
      </c>
      <c r="G459" s="259"/>
      <c r="H459" s="262">
        <v>91</v>
      </c>
      <c r="I459" s="263"/>
      <c r="J459" s="259"/>
      <c r="K459" s="259"/>
      <c r="L459" s="264"/>
      <c r="M459" s="265"/>
      <c r="N459" s="266"/>
      <c r="O459" s="266"/>
      <c r="P459" s="266"/>
      <c r="Q459" s="266"/>
      <c r="R459" s="266"/>
      <c r="S459" s="266"/>
      <c r="T459" s="267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T459" s="268" t="s">
        <v>150</v>
      </c>
      <c r="AU459" s="268" t="s">
        <v>157</v>
      </c>
      <c r="AV459" s="15" t="s">
        <v>157</v>
      </c>
      <c r="AW459" s="15" t="s">
        <v>36</v>
      </c>
      <c r="AX459" s="15" t="s">
        <v>81</v>
      </c>
      <c r="AY459" s="268" t="s">
        <v>139</v>
      </c>
    </row>
    <row r="460" s="13" customFormat="1">
      <c r="A460" s="13"/>
      <c r="B460" s="237"/>
      <c r="C460" s="238"/>
      <c r="D460" s="232" t="s">
        <v>150</v>
      </c>
      <c r="E460" s="239" t="s">
        <v>1</v>
      </c>
      <c r="F460" s="240" t="s">
        <v>851</v>
      </c>
      <c r="G460" s="238"/>
      <c r="H460" s="239" t="s">
        <v>1</v>
      </c>
      <c r="I460" s="241"/>
      <c r="J460" s="238"/>
      <c r="K460" s="238"/>
      <c r="L460" s="242"/>
      <c r="M460" s="243"/>
      <c r="N460" s="244"/>
      <c r="O460" s="244"/>
      <c r="P460" s="244"/>
      <c r="Q460" s="244"/>
      <c r="R460" s="244"/>
      <c r="S460" s="244"/>
      <c r="T460" s="245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6" t="s">
        <v>150</v>
      </c>
      <c r="AU460" s="246" t="s">
        <v>157</v>
      </c>
      <c r="AV460" s="13" t="s">
        <v>89</v>
      </c>
      <c r="AW460" s="13" t="s">
        <v>36</v>
      </c>
      <c r="AX460" s="13" t="s">
        <v>81</v>
      </c>
      <c r="AY460" s="246" t="s">
        <v>139</v>
      </c>
    </row>
    <row r="461" s="14" customFormat="1">
      <c r="A461" s="14"/>
      <c r="B461" s="247"/>
      <c r="C461" s="248"/>
      <c r="D461" s="232" t="s">
        <v>150</v>
      </c>
      <c r="E461" s="249" t="s">
        <v>1</v>
      </c>
      <c r="F461" s="250" t="s">
        <v>1153</v>
      </c>
      <c r="G461" s="248"/>
      <c r="H461" s="251">
        <v>-77.587999999999994</v>
      </c>
      <c r="I461" s="252"/>
      <c r="J461" s="248"/>
      <c r="K461" s="248"/>
      <c r="L461" s="253"/>
      <c r="M461" s="254"/>
      <c r="N461" s="255"/>
      <c r="O461" s="255"/>
      <c r="P461" s="255"/>
      <c r="Q461" s="255"/>
      <c r="R461" s="255"/>
      <c r="S461" s="255"/>
      <c r="T461" s="256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7" t="s">
        <v>150</v>
      </c>
      <c r="AU461" s="257" t="s">
        <v>157</v>
      </c>
      <c r="AV461" s="14" t="s">
        <v>91</v>
      </c>
      <c r="AW461" s="14" t="s">
        <v>36</v>
      </c>
      <c r="AX461" s="14" t="s">
        <v>81</v>
      </c>
      <c r="AY461" s="257" t="s">
        <v>139</v>
      </c>
    </row>
    <row r="462" s="15" customFormat="1">
      <c r="A462" s="15"/>
      <c r="B462" s="258"/>
      <c r="C462" s="259"/>
      <c r="D462" s="232" t="s">
        <v>150</v>
      </c>
      <c r="E462" s="260" t="s">
        <v>1</v>
      </c>
      <c r="F462" s="261" t="s">
        <v>156</v>
      </c>
      <c r="G462" s="259"/>
      <c r="H462" s="262">
        <v>-77.587999999999994</v>
      </c>
      <c r="I462" s="263"/>
      <c r="J462" s="259"/>
      <c r="K462" s="259"/>
      <c r="L462" s="264"/>
      <c r="M462" s="265"/>
      <c r="N462" s="266"/>
      <c r="O462" s="266"/>
      <c r="P462" s="266"/>
      <c r="Q462" s="266"/>
      <c r="R462" s="266"/>
      <c r="S462" s="266"/>
      <c r="T462" s="267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68" t="s">
        <v>150</v>
      </c>
      <c r="AU462" s="268" t="s">
        <v>157</v>
      </c>
      <c r="AV462" s="15" t="s">
        <v>157</v>
      </c>
      <c r="AW462" s="15" t="s">
        <v>36</v>
      </c>
      <c r="AX462" s="15" t="s">
        <v>81</v>
      </c>
      <c r="AY462" s="268" t="s">
        <v>139</v>
      </c>
    </row>
    <row r="463" s="16" customFormat="1">
      <c r="A463" s="16"/>
      <c r="B463" s="269"/>
      <c r="C463" s="270"/>
      <c r="D463" s="232" t="s">
        <v>150</v>
      </c>
      <c r="E463" s="271" t="s">
        <v>1</v>
      </c>
      <c r="F463" s="272" t="s">
        <v>172</v>
      </c>
      <c r="G463" s="270"/>
      <c r="H463" s="273">
        <v>13.412000000000001</v>
      </c>
      <c r="I463" s="274"/>
      <c r="J463" s="270"/>
      <c r="K463" s="270"/>
      <c r="L463" s="275"/>
      <c r="M463" s="276"/>
      <c r="N463" s="277"/>
      <c r="O463" s="277"/>
      <c r="P463" s="277"/>
      <c r="Q463" s="277"/>
      <c r="R463" s="277"/>
      <c r="S463" s="277"/>
      <c r="T463" s="278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T463" s="279" t="s">
        <v>150</v>
      </c>
      <c r="AU463" s="279" t="s">
        <v>157</v>
      </c>
      <c r="AV463" s="16" t="s">
        <v>146</v>
      </c>
      <c r="AW463" s="16" t="s">
        <v>36</v>
      </c>
      <c r="AX463" s="16" t="s">
        <v>89</v>
      </c>
      <c r="AY463" s="279" t="s">
        <v>139</v>
      </c>
    </row>
    <row r="464" s="2" customFormat="1" ht="21.75" customHeight="1">
      <c r="A464" s="39"/>
      <c r="B464" s="40"/>
      <c r="C464" s="219" t="s">
        <v>408</v>
      </c>
      <c r="D464" s="219" t="s">
        <v>141</v>
      </c>
      <c r="E464" s="220" t="s">
        <v>377</v>
      </c>
      <c r="F464" s="221" t="s">
        <v>378</v>
      </c>
      <c r="G464" s="222" t="s">
        <v>291</v>
      </c>
      <c r="H464" s="223">
        <v>61.427999999999997</v>
      </c>
      <c r="I464" s="224"/>
      <c r="J464" s="225">
        <f>ROUND(I464*H464,2)</f>
        <v>0</v>
      </c>
      <c r="K464" s="221" t="s">
        <v>145</v>
      </c>
      <c r="L464" s="45"/>
      <c r="M464" s="226" t="s">
        <v>1</v>
      </c>
      <c r="N464" s="227" t="s">
        <v>46</v>
      </c>
      <c r="O464" s="92"/>
      <c r="P464" s="228">
        <f>O464*H464</f>
        <v>0</v>
      </c>
      <c r="Q464" s="228">
        <v>0</v>
      </c>
      <c r="R464" s="228">
        <f>Q464*H464</f>
        <v>0</v>
      </c>
      <c r="S464" s="228">
        <v>0</v>
      </c>
      <c r="T464" s="229">
        <f>S464*H464</f>
        <v>0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30" t="s">
        <v>146</v>
      </c>
      <c r="AT464" s="230" t="s">
        <v>141</v>
      </c>
      <c r="AU464" s="230" t="s">
        <v>157</v>
      </c>
      <c r="AY464" s="18" t="s">
        <v>139</v>
      </c>
      <c r="BE464" s="231">
        <f>IF(N464="základní",J464,0)</f>
        <v>0</v>
      </c>
      <c r="BF464" s="231">
        <f>IF(N464="snížená",J464,0)</f>
        <v>0</v>
      </c>
      <c r="BG464" s="231">
        <f>IF(N464="zákl. přenesená",J464,0)</f>
        <v>0</v>
      </c>
      <c r="BH464" s="231">
        <f>IF(N464="sníž. přenesená",J464,0)</f>
        <v>0</v>
      </c>
      <c r="BI464" s="231">
        <f>IF(N464="nulová",J464,0)</f>
        <v>0</v>
      </c>
      <c r="BJ464" s="18" t="s">
        <v>89</v>
      </c>
      <c r="BK464" s="231">
        <f>ROUND(I464*H464,2)</f>
        <v>0</v>
      </c>
      <c r="BL464" s="18" t="s">
        <v>146</v>
      </c>
      <c r="BM464" s="230" t="s">
        <v>1154</v>
      </c>
    </row>
    <row r="465" s="13" customFormat="1">
      <c r="A465" s="13"/>
      <c r="B465" s="237"/>
      <c r="C465" s="238"/>
      <c r="D465" s="232" t="s">
        <v>150</v>
      </c>
      <c r="E465" s="239" t="s">
        <v>1</v>
      </c>
      <c r="F465" s="240" t="s">
        <v>432</v>
      </c>
      <c r="G465" s="238"/>
      <c r="H465" s="239" t="s">
        <v>1</v>
      </c>
      <c r="I465" s="241"/>
      <c r="J465" s="238"/>
      <c r="K465" s="238"/>
      <c r="L465" s="242"/>
      <c r="M465" s="243"/>
      <c r="N465" s="244"/>
      <c r="O465" s="244"/>
      <c r="P465" s="244"/>
      <c r="Q465" s="244"/>
      <c r="R465" s="244"/>
      <c r="S465" s="244"/>
      <c r="T465" s="245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6" t="s">
        <v>150</v>
      </c>
      <c r="AU465" s="246" t="s">
        <v>157</v>
      </c>
      <c r="AV465" s="13" t="s">
        <v>89</v>
      </c>
      <c r="AW465" s="13" t="s">
        <v>36</v>
      </c>
      <c r="AX465" s="13" t="s">
        <v>81</v>
      </c>
      <c r="AY465" s="246" t="s">
        <v>139</v>
      </c>
    </row>
    <row r="466" s="14" customFormat="1">
      <c r="A466" s="14"/>
      <c r="B466" s="247"/>
      <c r="C466" s="248"/>
      <c r="D466" s="232" t="s">
        <v>150</v>
      </c>
      <c r="E466" s="249" t="s">
        <v>1</v>
      </c>
      <c r="F466" s="250" t="s">
        <v>1155</v>
      </c>
      <c r="G466" s="248"/>
      <c r="H466" s="251">
        <v>41.408000000000001</v>
      </c>
      <c r="I466" s="252"/>
      <c r="J466" s="248"/>
      <c r="K466" s="248"/>
      <c r="L466" s="253"/>
      <c r="M466" s="254"/>
      <c r="N466" s="255"/>
      <c r="O466" s="255"/>
      <c r="P466" s="255"/>
      <c r="Q466" s="255"/>
      <c r="R466" s="255"/>
      <c r="S466" s="255"/>
      <c r="T466" s="256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57" t="s">
        <v>150</v>
      </c>
      <c r="AU466" s="257" t="s">
        <v>157</v>
      </c>
      <c r="AV466" s="14" t="s">
        <v>91</v>
      </c>
      <c r="AW466" s="14" t="s">
        <v>36</v>
      </c>
      <c r="AX466" s="14" t="s">
        <v>81</v>
      </c>
      <c r="AY466" s="257" t="s">
        <v>139</v>
      </c>
    </row>
    <row r="467" s="13" customFormat="1">
      <c r="A467" s="13"/>
      <c r="B467" s="237"/>
      <c r="C467" s="238"/>
      <c r="D467" s="232" t="s">
        <v>150</v>
      </c>
      <c r="E467" s="239" t="s">
        <v>1</v>
      </c>
      <c r="F467" s="240" t="s">
        <v>385</v>
      </c>
      <c r="G467" s="238"/>
      <c r="H467" s="239" t="s">
        <v>1</v>
      </c>
      <c r="I467" s="241"/>
      <c r="J467" s="238"/>
      <c r="K467" s="238"/>
      <c r="L467" s="242"/>
      <c r="M467" s="243"/>
      <c r="N467" s="244"/>
      <c r="O467" s="244"/>
      <c r="P467" s="244"/>
      <c r="Q467" s="244"/>
      <c r="R467" s="244"/>
      <c r="S467" s="244"/>
      <c r="T467" s="245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6" t="s">
        <v>150</v>
      </c>
      <c r="AU467" s="246" t="s">
        <v>157</v>
      </c>
      <c r="AV467" s="13" t="s">
        <v>89</v>
      </c>
      <c r="AW467" s="13" t="s">
        <v>36</v>
      </c>
      <c r="AX467" s="13" t="s">
        <v>81</v>
      </c>
      <c r="AY467" s="246" t="s">
        <v>139</v>
      </c>
    </row>
    <row r="468" s="14" customFormat="1">
      <c r="A468" s="14"/>
      <c r="B468" s="247"/>
      <c r="C468" s="248"/>
      <c r="D468" s="232" t="s">
        <v>150</v>
      </c>
      <c r="E468" s="249" t="s">
        <v>1</v>
      </c>
      <c r="F468" s="250" t="s">
        <v>1156</v>
      </c>
      <c r="G468" s="248"/>
      <c r="H468" s="251">
        <v>20.02</v>
      </c>
      <c r="I468" s="252"/>
      <c r="J468" s="248"/>
      <c r="K468" s="248"/>
      <c r="L468" s="253"/>
      <c r="M468" s="254"/>
      <c r="N468" s="255"/>
      <c r="O468" s="255"/>
      <c r="P468" s="255"/>
      <c r="Q468" s="255"/>
      <c r="R468" s="255"/>
      <c r="S468" s="255"/>
      <c r="T468" s="256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57" t="s">
        <v>150</v>
      </c>
      <c r="AU468" s="257" t="s">
        <v>157</v>
      </c>
      <c r="AV468" s="14" t="s">
        <v>91</v>
      </c>
      <c r="AW468" s="14" t="s">
        <v>36</v>
      </c>
      <c r="AX468" s="14" t="s">
        <v>81</v>
      </c>
      <c r="AY468" s="257" t="s">
        <v>139</v>
      </c>
    </row>
    <row r="469" s="16" customFormat="1">
      <c r="A469" s="16"/>
      <c r="B469" s="269"/>
      <c r="C469" s="270"/>
      <c r="D469" s="232" t="s">
        <v>150</v>
      </c>
      <c r="E469" s="271" t="s">
        <v>1</v>
      </c>
      <c r="F469" s="272" t="s">
        <v>172</v>
      </c>
      <c r="G469" s="270"/>
      <c r="H469" s="273">
        <v>61.427999999999997</v>
      </c>
      <c r="I469" s="274"/>
      <c r="J469" s="270"/>
      <c r="K469" s="270"/>
      <c r="L469" s="275"/>
      <c r="M469" s="276"/>
      <c r="N469" s="277"/>
      <c r="O469" s="277"/>
      <c r="P469" s="277"/>
      <c r="Q469" s="277"/>
      <c r="R469" s="277"/>
      <c r="S469" s="277"/>
      <c r="T469" s="278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T469" s="279" t="s">
        <v>150</v>
      </c>
      <c r="AU469" s="279" t="s">
        <v>157</v>
      </c>
      <c r="AV469" s="16" t="s">
        <v>146</v>
      </c>
      <c r="AW469" s="16" t="s">
        <v>36</v>
      </c>
      <c r="AX469" s="16" t="s">
        <v>89</v>
      </c>
      <c r="AY469" s="279" t="s">
        <v>139</v>
      </c>
    </row>
    <row r="470" s="2" customFormat="1" ht="16.5" customHeight="1">
      <c r="A470" s="39"/>
      <c r="B470" s="40"/>
      <c r="C470" s="219" t="s">
        <v>426</v>
      </c>
      <c r="D470" s="219" t="s">
        <v>141</v>
      </c>
      <c r="E470" s="220" t="s">
        <v>430</v>
      </c>
      <c r="F470" s="221" t="s">
        <v>383</v>
      </c>
      <c r="G470" s="222" t="s">
        <v>291</v>
      </c>
      <c r="H470" s="223">
        <v>448.64800000000002</v>
      </c>
      <c r="I470" s="224"/>
      <c r="J470" s="225">
        <f>ROUND(I470*H470,2)</f>
        <v>0</v>
      </c>
      <c r="K470" s="221" t="s">
        <v>145</v>
      </c>
      <c r="L470" s="45"/>
      <c r="M470" s="226" t="s">
        <v>1</v>
      </c>
      <c r="N470" s="227" t="s">
        <v>46</v>
      </c>
      <c r="O470" s="92"/>
      <c r="P470" s="228">
        <f>O470*H470</f>
        <v>0</v>
      </c>
      <c r="Q470" s="228">
        <v>0</v>
      </c>
      <c r="R470" s="228">
        <f>Q470*H470</f>
        <v>0</v>
      </c>
      <c r="S470" s="228">
        <v>0</v>
      </c>
      <c r="T470" s="229">
        <f>S470*H470</f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30" t="s">
        <v>146</v>
      </c>
      <c r="AT470" s="230" t="s">
        <v>141</v>
      </c>
      <c r="AU470" s="230" t="s">
        <v>157</v>
      </c>
      <c r="AY470" s="18" t="s">
        <v>139</v>
      </c>
      <c r="BE470" s="231">
        <f>IF(N470="základní",J470,0)</f>
        <v>0</v>
      </c>
      <c r="BF470" s="231">
        <f>IF(N470="snížená",J470,0)</f>
        <v>0</v>
      </c>
      <c r="BG470" s="231">
        <f>IF(N470="zákl. přenesená",J470,0)</f>
        <v>0</v>
      </c>
      <c r="BH470" s="231">
        <f>IF(N470="sníž. přenesená",J470,0)</f>
        <v>0</v>
      </c>
      <c r="BI470" s="231">
        <f>IF(N470="nulová",J470,0)</f>
        <v>0</v>
      </c>
      <c r="BJ470" s="18" t="s">
        <v>89</v>
      </c>
      <c r="BK470" s="231">
        <f>ROUND(I470*H470,2)</f>
        <v>0</v>
      </c>
      <c r="BL470" s="18" t="s">
        <v>146</v>
      </c>
      <c r="BM470" s="230" t="s">
        <v>1157</v>
      </c>
    </row>
    <row r="471" s="13" customFormat="1">
      <c r="A471" s="13"/>
      <c r="B471" s="237"/>
      <c r="C471" s="238"/>
      <c r="D471" s="232" t="s">
        <v>150</v>
      </c>
      <c r="E471" s="239" t="s">
        <v>1</v>
      </c>
      <c r="F471" s="240" t="s">
        <v>432</v>
      </c>
      <c r="G471" s="238"/>
      <c r="H471" s="239" t="s">
        <v>1</v>
      </c>
      <c r="I471" s="241"/>
      <c r="J471" s="238"/>
      <c r="K471" s="238"/>
      <c r="L471" s="242"/>
      <c r="M471" s="243"/>
      <c r="N471" s="244"/>
      <c r="O471" s="244"/>
      <c r="P471" s="244"/>
      <c r="Q471" s="244"/>
      <c r="R471" s="244"/>
      <c r="S471" s="244"/>
      <c r="T471" s="245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6" t="s">
        <v>150</v>
      </c>
      <c r="AU471" s="246" t="s">
        <v>157</v>
      </c>
      <c r="AV471" s="13" t="s">
        <v>89</v>
      </c>
      <c r="AW471" s="13" t="s">
        <v>36</v>
      </c>
      <c r="AX471" s="13" t="s">
        <v>81</v>
      </c>
      <c r="AY471" s="246" t="s">
        <v>139</v>
      </c>
    </row>
    <row r="472" s="14" customFormat="1">
      <c r="A472" s="14"/>
      <c r="B472" s="247"/>
      <c r="C472" s="248"/>
      <c r="D472" s="232" t="s">
        <v>150</v>
      </c>
      <c r="E472" s="249" t="s">
        <v>1</v>
      </c>
      <c r="F472" s="250" t="s">
        <v>1158</v>
      </c>
      <c r="G472" s="248"/>
      <c r="H472" s="251">
        <v>248.44800000000001</v>
      </c>
      <c r="I472" s="252"/>
      <c r="J472" s="248"/>
      <c r="K472" s="248"/>
      <c r="L472" s="253"/>
      <c r="M472" s="254"/>
      <c r="N472" s="255"/>
      <c r="O472" s="255"/>
      <c r="P472" s="255"/>
      <c r="Q472" s="255"/>
      <c r="R472" s="255"/>
      <c r="S472" s="255"/>
      <c r="T472" s="256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7" t="s">
        <v>150</v>
      </c>
      <c r="AU472" s="257" t="s">
        <v>157</v>
      </c>
      <c r="AV472" s="14" t="s">
        <v>91</v>
      </c>
      <c r="AW472" s="14" t="s">
        <v>36</v>
      </c>
      <c r="AX472" s="14" t="s">
        <v>81</v>
      </c>
      <c r="AY472" s="257" t="s">
        <v>139</v>
      </c>
    </row>
    <row r="473" s="13" customFormat="1">
      <c r="A473" s="13"/>
      <c r="B473" s="237"/>
      <c r="C473" s="238"/>
      <c r="D473" s="232" t="s">
        <v>150</v>
      </c>
      <c r="E473" s="239" t="s">
        <v>1</v>
      </c>
      <c r="F473" s="240" t="s">
        <v>385</v>
      </c>
      <c r="G473" s="238"/>
      <c r="H473" s="239" t="s">
        <v>1</v>
      </c>
      <c r="I473" s="241"/>
      <c r="J473" s="238"/>
      <c r="K473" s="238"/>
      <c r="L473" s="242"/>
      <c r="M473" s="243"/>
      <c r="N473" s="244"/>
      <c r="O473" s="244"/>
      <c r="P473" s="244"/>
      <c r="Q473" s="244"/>
      <c r="R473" s="244"/>
      <c r="S473" s="244"/>
      <c r="T473" s="245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6" t="s">
        <v>150</v>
      </c>
      <c r="AU473" s="246" t="s">
        <v>157</v>
      </c>
      <c r="AV473" s="13" t="s">
        <v>89</v>
      </c>
      <c r="AW473" s="13" t="s">
        <v>36</v>
      </c>
      <c r="AX473" s="13" t="s">
        <v>81</v>
      </c>
      <c r="AY473" s="246" t="s">
        <v>139</v>
      </c>
    </row>
    <row r="474" s="14" customFormat="1">
      <c r="A474" s="14"/>
      <c r="B474" s="247"/>
      <c r="C474" s="248"/>
      <c r="D474" s="232" t="s">
        <v>150</v>
      </c>
      <c r="E474" s="249" t="s">
        <v>1</v>
      </c>
      <c r="F474" s="250" t="s">
        <v>1159</v>
      </c>
      <c r="G474" s="248"/>
      <c r="H474" s="251">
        <v>200.19999999999999</v>
      </c>
      <c r="I474" s="252"/>
      <c r="J474" s="248"/>
      <c r="K474" s="248"/>
      <c r="L474" s="253"/>
      <c r="M474" s="254"/>
      <c r="N474" s="255"/>
      <c r="O474" s="255"/>
      <c r="P474" s="255"/>
      <c r="Q474" s="255"/>
      <c r="R474" s="255"/>
      <c r="S474" s="255"/>
      <c r="T474" s="256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7" t="s">
        <v>150</v>
      </c>
      <c r="AU474" s="257" t="s">
        <v>157</v>
      </c>
      <c r="AV474" s="14" t="s">
        <v>91</v>
      </c>
      <c r="AW474" s="14" t="s">
        <v>36</v>
      </c>
      <c r="AX474" s="14" t="s">
        <v>81</v>
      </c>
      <c r="AY474" s="257" t="s">
        <v>139</v>
      </c>
    </row>
    <row r="475" s="16" customFormat="1">
      <c r="A475" s="16"/>
      <c r="B475" s="269"/>
      <c r="C475" s="270"/>
      <c r="D475" s="232" t="s">
        <v>150</v>
      </c>
      <c r="E475" s="271" t="s">
        <v>1</v>
      </c>
      <c r="F475" s="272" t="s">
        <v>172</v>
      </c>
      <c r="G475" s="270"/>
      <c r="H475" s="273">
        <v>448.64800000000002</v>
      </c>
      <c r="I475" s="274"/>
      <c r="J475" s="270"/>
      <c r="K475" s="270"/>
      <c r="L475" s="275"/>
      <c r="M475" s="276"/>
      <c r="N475" s="277"/>
      <c r="O475" s="277"/>
      <c r="P475" s="277"/>
      <c r="Q475" s="277"/>
      <c r="R475" s="277"/>
      <c r="S475" s="277"/>
      <c r="T475" s="278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T475" s="279" t="s">
        <v>150</v>
      </c>
      <c r="AU475" s="279" t="s">
        <v>157</v>
      </c>
      <c r="AV475" s="16" t="s">
        <v>146</v>
      </c>
      <c r="AW475" s="16" t="s">
        <v>36</v>
      </c>
      <c r="AX475" s="16" t="s">
        <v>89</v>
      </c>
      <c r="AY475" s="279" t="s">
        <v>139</v>
      </c>
    </row>
    <row r="476" s="2" customFormat="1" ht="44.25" customHeight="1">
      <c r="A476" s="39"/>
      <c r="B476" s="40"/>
      <c r="C476" s="219" t="s">
        <v>429</v>
      </c>
      <c r="D476" s="219" t="s">
        <v>141</v>
      </c>
      <c r="E476" s="220" t="s">
        <v>435</v>
      </c>
      <c r="F476" s="221" t="s">
        <v>436</v>
      </c>
      <c r="G476" s="222" t="s">
        <v>291</v>
      </c>
      <c r="H476" s="223">
        <v>61.427999999999997</v>
      </c>
      <c r="I476" s="224"/>
      <c r="J476" s="225">
        <f>ROUND(I476*H476,2)</f>
        <v>0</v>
      </c>
      <c r="K476" s="221" t="s">
        <v>145</v>
      </c>
      <c r="L476" s="45"/>
      <c r="M476" s="226" t="s">
        <v>1</v>
      </c>
      <c r="N476" s="227" t="s">
        <v>46</v>
      </c>
      <c r="O476" s="92"/>
      <c r="P476" s="228">
        <f>O476*H476</f>
        <v>0</v>
      </c>
      <c r="Q476" s="228">
        <v>0</v>
      </c>
      <c r="R476" s="228">
        <f>Q476*H476</f>
        <v>0</v>
      </c>
      <c r="S476" s="228">
        <v>0</v>
      </c>
      <c r="T476" s="229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30" t="s">
        <v>146</v>
      </c>
      <c r="AT476" s="230" t="s">
        <v>141</v>
      </c>
      <c r="AU476" s="230" t="s">
        <v>157</v>
      </c>
      <c r="AY476" s="18" t="s">
        <v>139</v>
      </c>
      <c r="BE476" s="231">
        <f>IF(N476="základní",J476,0)</f>
        <v>0</v>
      </c>
      <c r="BF476" s="231">
        <f>IF(N476="snížená",J476,0)</f>
        <v>0</v>
      </c>
      <c r="BG476" s="231">
        <f>IF(N476="zákl. přenesená",J476,0)</f>
        <v>0</v>
      </c>
      <c r="BH476" s="231">
        <f>IF(N476="sníž. přenesená",J476,0)</f>
        <v>0</v>
      </c>
      <c r="BI476" s="231">
        <f>IF(N476="nulová",J476,0)</f>
        <v>0</v>
      </c>
      <c r="BJ476" s="18" t="s">
        <v>89</v>
      </c>
      <c r="BK476" s="231">
        <f>ROUND(I476*H476,2)</f>
        <v>0</v>
      </c>
      <c r="BL476" s="18" t="s">
        <v>146</v>
      </c>
      <c r="BM476" s="230" t="s">
        <v>1160</v>
      </c>
    </row>
    <row r="477" s="14" customFormat="1">
      <c r="A477" s="14"/>
      <c r="B477" s="247"/>
      <c r="C477" s="248"/>
      <c r="D477" s="232" t="s">
        <v>150</v>
      </c>
      <c r="E477" s="249" t="s">
        <v>1</v>
      </c>
      <c r="F477" s="250" t="s">
        <v>1161</v>
      </c>
      <c r="G477" s="248"/>
      <c r="H477" s="251">
        <v>61.427999999999997</v>
      </c>
      <c r="I477" s="252"/>
      <c r="J477" s="248"/>
      <c r="K477" s="248"/>
      <c r="L477" s="253"/>
      <c r="M477" s="254"/>
      <c r="N477" s="255"/>
      <c r="O477" s="255"/>
      <c r="P477" s="255"/>
      <c r="Q477" s="255"/>
      <c r="R477" s="255"/>
      <c r="S477" s="255"/>
      <c r="T477" s="256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7" t="s">
        <v>150</v>
      </c>
      <c r="AU477" s="257" t="s">
        <v>157</v>
      </c>
      <c r="AV477" s="14" t="s">
        <v>91</v>
      </c>
      <c r="AW477" s="14" t="s">
        <v>36</v>
      </c>
      <c r="AX477" s="14" t="s">
        <v>81</v>
      </c>
      <c r="AY477" s="257" t="s">
        <v>139</v>
      </c>
    </row>
    <row r="478" s="16" customFormat="1">
      <c r="A478" s="16"/>
      <c r="B478" s="269"/>
      <c r="C478" s="270"/>
      <c r="D478" s="232" t="s">
        <v>150</v>
      </c>
      <c r="E478" s="271" t="s">
        <v>1</v>
      </c>
      <c r="F478" s="272" t="s">
        <v>172</v>
      </c>
      <c r="G478" s="270"/>
      <c r="H478" s="273">
        <v>61.427999999999997</v>
      </c>
      <c r="I478" s="274"/>
      <c r="J478" s="270"/>
      <c r="K478" s="270"/>
      <c r="L478" s="275"/>
      <c r="M478" s="276"/>
      <c r="N478" s="277"/>
      <c r="O478" s="277"/>
      <c r="P478" s="277"/>
      <c r="Q478" s="277"/>
      <c r="R478" s="277"/>
      <c r="S478" s="277"/>
      <c r="T478" s="278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T478" s="279" t="s">
        <v>150</v>
      </c>
      <c r="AU478" s="279" t="s">
        <v>157</v>
      </c>
      <c r="AV478" s="16" t="s">
        <v>146</v>
      </c>
      <c r="AW478" s="16" t="s">
        <v>36</v>
      </c>
      <c r="AX478" s="16" t="s">
        <v>89</v>
      </c>
      <c r="AY478" s="279" t="s">
        <v>139</v>
      </c>
    </row>
    <row r="479" s="12" customFormat="1" ht="22.8" customHeight="1">
      <c r="A479" s="12"/>
      <c r="B479" s="203"/>
      <c r="C479" s="204"/>
      <c r="D479" s="205" t="s">
        <v>80</v>
      </c>
      <c r="E479" s="217" t="s">
        <v>146</v>
      </c>
      <c r="F479" s="217" t="s">
        <v>469</v>
      </c>
      <c r="G479" s="204"/>
      <c r="H479" s="204"/>
      <c r="I479" s="207"/>
      <c r="J479" s="218">
        <f>BK479</f>
        <v>0</v>
      </c>
      <c r="K479" s="204"/>
      <c r="L479" s="209"/>
      <c r="M479" s="210"/>
      <c r="N479" s="211"/>
      <c r="O479" s="211"/>
      <c r="P479" s="212">
        <f>SUM(P480:P505)</f>
        <v>0</v>
      </c>
      <c r="Q479" s="211"/>
      <c r="R479" s="212">
        <f>SUM(R480:R505)</f>
        <v>1.654555</v>
      </c>
      <c r="S479" s="211"/>
      <c r="T479" s="213">
        <f>SUM(T480:T505)</f>
        <v>0</v>
      </c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R479" s="214" t="s">
        <v>89</v>
      </c>
      <c r="AT479" s="215" t="s">
        <v>80</v>
      </c>
      <c r="AU479" s="215" t="s">
        <v>89</v>
      </c>
      <c r="AY479" s="214" t="s">
        <v>139</v>
      </c>
      <c r="BK479" s="216">
        <f>SUM(BK480:BK505)</f>
        <v>0</v>
      </c>
    </row>
    <row r="480" s="2" customFormat="1" ht="16.5" customHeight="1">
      <c r="A480" s="39"/>
      <c r="B480" s="40"/>
      <c r="C480" s="219" t="s">
        <v>434</v>
      </c>
      <c r="D480" s="219" t="s">
        <v>141</v>
      </c>
      <c r="E480" s="220" t="s">
        <v>471</v>
      </c>
      <c r="F480" s="221" t="s">
        <v>472</v>
      </c>
      <c r="G480" s="222" t="s">
        <v>186</v>
      </c>
      <c r="H480" s="223">
        <v>8.3770000000000007</v>
      </c>
      <c r="I480" s="224"/>
      <c r="J480" s="225">
        <f>ROUND(I480*H480,2)</f>
        <v>0</v>
      </c>
      <c r="K480" s="221" t="s">
        <v>145</v>
      </c>
      <c r="L480" s="45"/>
      <c r="M480" s="226" t="s">
        <v>1</v>
      </c>
      <c r="N480" s="227" t="s">
        <v>46</v>
      </c>
      <c r="O480" s="92"/>
      <c r="P480" s="228">
        <f>O480*H480</f>
        <v>0</v>
      </c>
      <c r="Q480" s="228">
        <v>0</v>
      </c>
      <c r="R480" s="228">
        <f>Q480*H480</f>
        <v>0</v>
      </c>
      <c r="S480" s="228">
        <v>0</v>
      </c>
      <c r="T480" s="229">
        <f>S480*H480</f>
        <v>0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R480" s="230" t="s">
        <v>146</v>
      </c>
      <c r="AT480" s="230" t="s">
        <v>141</v>
      </c>
      <c r="AU480" s="230" t="s">
        <v>91</v>
      </c>
      <c r="AY480" s="18" t="s">
        <v>139</v>
      </c>
      <c r="BE480" s="231">
        <f>IF(N480="základní",J480,0)</f>
        <v>0</v>
      </c>
      <c r="BF480" s="231">
        <f>IF(N480="snížená",J480,0)</f>
        <v>0</v>
      </c>
      <c r="BG480" s="231">
        <f>IF(N480="zákl. přenesená",J480,0)</f>
        <v>0</v>
      </c>
      <c r="BH480" s="231">
        <f>IF(N480="sníž. přenesená",J480,0)</f>
        <v>0</v>
      </c>
      <c r="BI480" s="231">
        <f>IF(N480="nulová",J480,0)</f>
        <v>0</v>
      </c>
      <c r="BJ480" s="18" t="s">
        <v>89</v>
      </c>
      <c r="BK480" s="231">
        <f>ROUND(I480*H480,2)</f>
        <v>0</v>
      </c>
      <c r="BL480" s="18" t="s">
        <v>146</v>
      </c>
      <c r="BM480" s="230" t="s">
        <v>1162</v>
      </c>
    </row>
    <row r="481" s="13" customFormat="1">
      <c r="A481" s="13"/>
      <c r="B481" s="237"/>
      <c r="C481" s="238"/>
      <c r="D481" s="232" t="s">
        <v>150</v>
      </c>
      <c r="E481" s="239" t="s">
        <v>1</v>
      </c>
      <c r="F481" s="240" t="s">
        <v>233</v>
      </c>
      <c r="G481" s="238"/>
      <c r="H481" s="239" t="s">
        <v>1</v>
      </c>
      <c r="I481" s="241"/>
      <c r="J481" s="238"/>
      <c r="K481" s="238"/>
      <c r="L481" s="242"/>
      <c r="M481" s="243"/>
      <c r="N481" s="244"/>
      <c r="O481" s="244"/>
      <c r="P481" s="244"/>
      <c r="Q481" s="244"/>
      <c r="R481" s="244"/>
      <c r="S481" s="244"/>
      <c r="T481" s="245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6" t="s">
        <v>150</v>
      </c>
      <c r="AU481" s="246" t="s">
        <v>91</v>
      </c>
      <c r="AV481" s="13" t="s">
        <v>89</v>
      </c>
      <c r="AW481" s="13" t="s">
        <v>36</v>
      </c>
      <c r="AX481" s="13" t="s">
        <v>81</v>
      </c>
      <c r="AY481" s="246" t="s">
        <v>139</v>
      </c>
    </row>
    <row r="482" s="13" customFormat="1">
      <c r="A482" s="13"/>
      <c r="B482" s="237"/>
      <c r="C482" s="238"/>
      <c r="D482" s="232" t="s">
        <v>150</v>
      </c>
      <c r="E482" s="239" t="s">
        <v>1</v>
      </c>
      <c r="F482" s="240" t="s">
        <v>169</v>
      </c>
      <c r="G482" s="238"/>
      <c r="H482" s="239" t="s">
        <v>1</v>
      </c>
      <c r="I482" s="241"/>
      <c r="J482" s="238"/>
      <c r="K482" s="238"/>
      <c r="L482" s="242"/>
      <c r="M482" s="243"/>
      <c r="N482" s="244"/>
      <c r="O482" s="244"/>
      <c r="P482" s="244"/>
      <c r="Q482" s="244"/>
      <c r="R482" s="244"/>
      <c r="S482" s="244"/>
      <c r="T482" s="245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6" t="s">
        <v>150</v>
      </c>
      <c r="AU482" s="246" t="s">
        <v>91</v>
      </c>
      <c r="AV482" s="13" t="s">
        <v>89</v>
      </c>
      <c r="AW482" s="13" t="s">
        <v>36</v>
      </c>
      <c r="AX482" s="13" t="s">
        <v>81</v>
      </c>
      <c r="AY482" s="246" t="s">
        <v>139</v>
      </c>
    </row>
    <row r="483" s="14" customFormat="1">
      <c r="A483" s="14"/>
      <c r="B483" s="247"/>
      <c r="C483" s="248"/>
      <c r="D483" s="232" t="s">
        <v>150</v>
      </c>
      <c r="E483" s="249" t="s">
        <v>1</v>
      </c>
      <c r="F483" s="250" t="s">
        <v>1163</v>
      </c>
      <c r="G483" s="248"/>
      <c r="H483" s="251">
        <v>0.748</v>
      </c>
      <c r="I483" s="252"/>
      <c r="J483" s="248"/>
      <c r="K483" s="248"/>
      <c r="L483" s="253"/>
      <c r="M483" s="254"/>
      <c r="N483" s="255"/>
      <c r="O483" s="255"/>
      <c r="P483" s="255"/>
      <c r="Q483" s="255"/>
      <c r="R483" s="255"/>
      <c r="S483" s="255"/>
      <c r="T483" s="256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57" t="s">
        <v>150</v>
      </c>
      <c r="AU483" s="257" t="s">
        <v>91</v>
      </c>
      <c r="AV483" s="14" t="s">
        <v>91</v>
      </c>
      <c r="AW483" s="14" t="s">
        <v>36</v>
      </c>
      <c r="AX483" s="14" t="s">
        <v>81</v>
      </c>
      <c r="AY483" s="257" t="s">
        <v>139</v>
      </c>
    </row>
    <row r="484" s="14" customFormat="1">
      <c r="A484" s="14"/>
      <c r="B484" s="247"/>
      <c r="C484" s="248"/>
      <c r="D484" s="232" t="s">
        <v>150</v>
      </c>
      <c r="E484" s="249" t="s">
        <v>1</v>
      </c>
      <c r="F484" s="250" t="s">
        <v>1164</v>
      </c>
      <c r="G484" s="248"/>
      <c r="H484" s="251">
        <v>0.72099999999999997</v>
      </c>
      <c r="I484" s="252"/>
      <c r="J484" s="248"/>
      <c r="K484" s="248"/>
      <c r="L484" s="253"/>
      <c r="M484" s="254"/>
      <c r="N484" s="255"/>
      <c r="O484" s="255"/>
      <c r="P484" s="255"/>
      <c r="Q484" s="255"/>
      <c r="R484" s="255"/>
      <c r="S484" s="255"/>
      <c r="T484" s="256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7" t="s">
        <v>150</v>
      </c>
      <c r="AU484" s="257" t="s">
        <v>91</v>
      </c>
      <c r="AV484" s="14" t="s">
        <v>91</v>
      </c>
      <c r="AW484" s="14" t="s">
        <v>36</v>
      </c>
      <c r="AX484" s="14" t="s">
        <v>81</v>
      </c>
      <c r="AY484" s="257" t="s">
        <v>139</v>
      </c>
    </row>
    <row r="485" s="14" customFormat="1">
      <c r="A485" s="14"/>
      <c r="B485" s="247"/>
      <c r="C485" s="248"/>
      <c r="D485" s="232" t="s">
        <v>150</v>
      </c>
      <c r="E485" s="249" t="s">
        <v>1</v>
      </c>
      <c r="F485" s="250" t="s">
        <v>1165</v>
      </c>
      <c r="G485" s="248"/>
      <c r="H485" s="251">
        <v>0.11</v>
      </c>
      <c r="I485" s="252"/>
      <c r="J485" s="248"/>
      <c r="K485" s="248"/>
      <c r="L485" s="253"/>
      <c r="M485" s="254"/>
      <c r="N485" s="255"/>
      <c r="O485" s="255"/>
      <c r="P485" s="255"/>
      <c r="Q485" s="255"/>
      <c r="R485" s="255"/>
      <c r="S485" s="255"/>
      <c r="T485" s="256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57" t="s">
        <v>150</v>
      </c>
      <c r="AU485" s="257" t="s">
        <v>91</v>
      </c>
      <c r="AV485" s="14" t="s">
        <v>91</v>
      </c>
      <c r="AW485" s="14" t="s">
        <v>36</v>
      </c>
      <c r="AX485" s="14" t="s">
        <v>81</v>
      </c>
      <c r="AY485" s="257" t="s">
        <v>139</v>
      </c>
    </row>
    <row r="486" s="15" customFormat="1">
      <c r="A486" s="15"/>
      <c r="B486" s="258"/>
      <c r="C486" s="259"/>
      <c r="D486" s="232" t="s">
        <v>150</v>
      </c>
      <c r="E486" s="260" t="s">
        <v>1</v>
      </c>
      <c r="F486" s="261" t="s">
        <v>156</v>
      </c>
      <c r="G486" s="259"/>
      <c r="H486" s="262">
        <v>1.579</v>
      </c>
      <c r="I486" s="263"/>
      <c r="J486" s="259"/>
      <c r="K486" s="259"/>
      <c r="L486" s="264"/>
      <c r="M486" s="265"/>
      <c r="N486" s="266"/>
      <c r="O486" s="266"/>
      <c r="P486" s="266"/>
      <c r="Q486" s="266"/>
      <c r="R486" s="266"/>
      <c r="S486" s="266"/>
      <c r="T486" s="267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T486" s="268" t="s">
        <v>150</v>
      </c>
      <c r="AU486" s="268" t="s">
        <v>91</v>
      </c>
      <c r="AV486" s="15" t="s">
        <v>157</v>
      </c>
      <c r="AW486" s="15" t="s">
        <v>36</v>
      </c>
      <c r="AX486" s="15" t="s">
        <v>81</v>
      </c>
      <c r="AY486" s="268" t="s">
        <v>139</v>
      </c>
    </row>
    <row r="487" s="13" customFormat="1">
      <c r="A487" s="13"/>
      <c r="B487" s="237"/>
      <c r="C487" s="238"/>
      <c r="D487" s="232" t="s">
        <v>150</v>
      </c>
      <c r="E487" s="239" t="s">
        <v>1</v>
      </c>
      <c r="F487" s="240" t="s">
        <v>824</v>
      </c>
      <c r="G487" s="238"/>
      <c r="H487" s="239" t="s">
        <v>1</v>
      </c>
      <c r="I487" s="241"/>
      <c r="J487" s="238"/>
      <c r="K487" s="238"/>
      <c r="L487" s="242"/>
      <c r="M487" s="243"/>
      <c r="N487" s="244"/>
      <c r="O487" s="244"/>
      <c r="P487" s="244"/>
      <c r="Q487" s="244"/>
      <c r="R487" s="244"/>
      <c r="S487" s="244"/>
      <c r="T487" s="245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6" t="s">
        <v>150</v>
      </c>
      <c r="AU487" s="246" t="s">
        <v>91</v>
      </c>
      <c r="AV487" s="13" t="s">
        <v>89</v>
      </c>
      <c r="AW487" s="13" t="s">
        <v>36</v>
      </c>
      <c r="AX487" s="13" t="s">
        <v>81</v>
      </c>
      <c r="AY487" s="246" t="s">
        <v>139</v>
      </c>
    </row>
    <row r="488" s="13" customFormat="1">
      <c r="A488" s="13"/>
      <c r="B488" s="237"/>
      <c r="C488" s="238"/>
      <c r="D488" s="232" t="s">
        <v>150</v>
      </c>
      <c r="E488" s="239" t="s">
        <v>1</v>
      </c>
      <c r="F488" s="240" t="s">
        <v>883</v>
      </c>
      <c r="G488" s="238"/>
      <c r="H488" s="239" t="s">
        <v>1</v>
      </c>
      <c r="I488" s="241"/>
      <c r="J488" s="238"/>
      <c r="K488" s="238"/>
      <c r="L488" s="242"/>
      <c r="M488" s="243"/>
      <c r="N488" s="244"/>
      <c r="O488" s="244"/>
      <c r="P488" s="244"/>
      <c r="Q488" s="244"/>
      <c r="R488" s="244"/>
      <c r="S488" s="244"/>
      <c r="T488" s="245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6" t="s">
        <v>150</v>
      </c>
      <c r="AU488" s="246" t="s">
        <v>91</v>
      </c>
      <c r="AV488" s="13" t="s">
        <v>89</v>
      </c>
      <c r="AW488" s="13" t="s">
        <v>36</v>
      </c>
      <c r="AX488" s="13" t="s">
        <v>81</v>
      </c>
      <c r="AY488" s="246" t="s">
        <v>139</v>
      </c>
    </row>
    <row r="489" s="14" customFormat="1">
      <c r="A489" s="14"/>
      <c r="B489" s="247"/>
      <c r="C489" s="248"/>
      <c r="D489" s="232" t="s">
        <v>150</v>
      </c>
      <c r="E489" s="249" t="s">
        <v>1</v>
      </c>
      <c r="F489" s="250" t="s">
        <v>1166</v>
      </c>
      <c r="G489" s="248"/>
      <c r="H489" s="251">
        <v>5.4450000000000003</v>
      </c>
      <c r="I489" s="252"/>
      <c r="J489" s="248"/>
      <c r="K489" s="248"/>
      <c r="L489" s="253"/>
      <c r="M489" s="254"/>
      <c r="N489" s="255"/>
      <c r="O489" s="255"/>
      <c r="P489" s="255"/>
      <c r="Q489" s="255"/>
      <c r="R489" s="255"/>
      <c r="S489" s="255"/>
      <c r="T489" s="256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7" t="s">
        <v>150</v>
      </c>
      <c r="AU489" s="257" t="s">
        <v>91</v>
      </c>
      <c r="AV489" s="14" t="s">
        <v>91</v>
      </c>
      <c r="AW489" s="14" t="s">
        <v>36</v>
      </c>
      <c r="AX489" s="14" t="s">
        <v>81</v>
      </c>
      <c r="AY489" s="257" t="s">
        <v>139</v>
      </c>
    </row>
    <row r="490" s="14" customFormat="1">
      <c r="A490" s="14"/>
      <c r="B490" s="247"/>
      <c r="C490" s="248"/>
      <c r="D490" s="232" t="s">
        <v>150</v>
      </c>
      <c r="E490" s="249" t="s">
        <v>1</v>
      </c>
      <c r="F490" s="250" t="s">
        <v>1167</v>
      </c>
      <c r="G490" s="248"/>
      <c r="H490" s="251">
        <v>1.353</v>
      </c>
      <c r="I490" s="252"/>
      <c r="J490" s="248"/>
      <c r="K490" s="248"/>
      <c r="L490" s="253"/>
      <c r="M490" s="254"/>
      <c r="N490" s="255"/>
      <c r="O490" s="255"/>
      <c r="P490" s="255"/>
      <c r="Q490" s="255"/>
      <c r="R490" s="255"/>
      <c r="S490" s="255"/>
      <c r="T490" s="256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7" t="s">
        <v>150</v>
      </c>
      <c r="AU490" s="257" t="s">
        <v>91</v>
      </c>
      <c r="AV490" s="14" t="s">
        <v>91</v>
      </c>
      <c r="AW490" s="14" t="s">
        <v>36</v>
      </c>
      <c r="AX490" s="14" t="s">
        <v>81</v>
      </c>
      <c r="AY490" s="257" t="s">
        <v>139</v>
      </c>
    </row>
    <row r="491" s="15" customFormat="1">
      <c r="A491" s="15"/>
      <c r="B491" s="258"/>
      <c r="C491" s="259"/>
      <c r="D491" s="232" t="s">
        <v>150</v>
      </c>
      <c r="E491" s="260" t="s">
        <v>1</v>
      </c>
      <c r="F491" s="261" t="s">
        <v>156</v>
      </c>
      <c r="G491" s="259"/>
      <c r="H491" s="262">
        <v>6.798</v>
      </c>
      <c r="I491" s="263"/>
      <c r="J491" s="259"/>
      <c r="K491" s="259"/>
      <c r="L491" s="264"/>
      <c r="M491" s="265"/>
      <c r="N491" s="266"/>
      <c r="O491" s="266"/>
      <c r="P491" s="266"/>
      <c r="Q491" s="266"/>
      <c r="R491" s="266"/>
      <c r="S491" s="266"/>
      <c r="T491" s="267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T491" s="268" t="s">
        <v>150</v>
      </c>
      <c r="AU491" s="268" t="s">
        <v>91</v>
      </c>
      <c r="AV491" s="15" t="s">
        <v>157</v>
      </c>
      <c r="AW491" s="15" t="s">
        <v>36</v>
      </c>
      <c r="AX491" s="15" t="s">
        <v>81</v>
      </c>
      <c r="AY491" s="268" t="s">
        <v>139</v>
      </c>
    </row>
    <row r="492" s="16" customFormat="1">
      <c r="A492" s="16"/>
      <c r="B492" s="269"/>
      <c r="C492" s="270"/>
      <c r="D492" s="232" t="s">
        <v>150</v>
      </c>
      <c r="E492" s="271" t="s">
        <v>1</v>
      </c>
      <c r="F492" s="272" t="s">
        <v>172</v>
      </c>
      <c r="G492" s="270"/>
      <c r="H492" s="273">
        <v>8.3770000000000007</v>
      </c>
      <c r="I492" s="274"/>
      <c r="J492" s="270"/>
      <c r="K492" s="270"/>
      <c r="L492" s="275"/>
      <c r="M492" s="276"/>
      <c r="N492" s="277"/>
      <c r="O492" s="277"/>
      <c r="P492" s="277"/>
      <c r="Q492" s="277"/>
      <c r="R492" s="277"/>
      <c r="S492" s="277"/>
      <c r="T492" s="278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T492" s="279" t="s">
        <v>150</v>
      </c>
      <c r="AU492" s="279" t="s">
        <v>91</v>
      </c>
      <c r="AV492" s="16" t="s">
        <v>146</v>
      </c>
      <c r="AW492" s="16" t="s">
        <v>36</v>
      </c>
      <c r="AX492" s="16" t="s">
        <v>89</v>
      </c>
      <c r="AY492" s="279" t="s">
        <v>139</v>
      </c>
    </row>
    <row r="493" s="2" customFormat="1" ht="24.15" customHeight="1">
      <c r="A493" s="39"/>
      <c r="B493" s="40"/>
      <c r="C493" s="219" t="s">
        <v>439</v>
      </c>
      <c r="D493" s="219" t="s">
        <v>141</v>
      </c>
      <c r="E493" s="220" t="s">
        <v>485</v>
      </c>
      <c r="F493" s="221" t="s">
        <v>1168</v>
      </c>
      <c r="G493" s="222" t="s">
        <v>186</v>
      </c>
      <c r="H493" s="223">
        <v>1.579</v>
      </c>
      <c r="I493" s="224"/>
      <c r="J493" s="225">
        <f>ROUND(I493*H493,2)</f>
        <v>0</v>
      </c>
      <c r="K493" s="221" t="s">
        <v>145</v>
      </c>
      <c r="L493" s="45"/>
      <c r="M493" s="226" t="s">
        <v>1</v>
      </c>
      <c r="N493" s="227" t="s">
        <v>46</v>
      </c>
      <c r="O493" s="92"/>
      <c r="P493" s="228">
        <f>O493*H493</f>
        <v>0</v>
      </c>
      <c r="Q493" s="228">
        <v>0</v>
      </c>
      <c r="R493" s="228">
        <f>Q493*H493</f>
        <v>0</v>
      </c>
      <c r="S493" s="228">
        <v>0</v>
      </c>
      <c r="T493" s="229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30" t="s">
        <v>146</v>
      </c>
      <c r="AT493" s="230" t="s">
        <v>141</v>
      </c>
      <c r="AU493" s="230" t="s">
        <v>91</v>
      </c>
      <c r="AY493" s="18" t="s">
        <v>139</v>
      </c>
      <c r="BE493" s="231">
        <f>IF(N493="základní",J493,0)</f>
        <v>0</v>
      </c>
      <c r="BF493" s="231">
        <f>IF(N493="snížená",J493,0)</f>
        <v>0</v>
      </c>
      <c r="BG493" s="231">
        <f>IF(N493="zákl. přenesená",J493,0)</f>
        <v>0</v>
      </c>
      <c r="BH493" s="231">
        <f>IF(N493="sníž. přenesená",J493,0)</f>
        <v>0</v>
      </c>
      <c r="BI493" s="231">
        <f>IF(N493="nulová",J493,0)</f>
        <v>0</v>
      </c>
      <c r="BJ493" s="18" t="s">
        <v>89</v>
      </c>
      <c r="BK493" s="231">
        <f>ROUND(I493*H493,2)</f>
        <v>0</v>
      </c>
      <c r="BL493" s="18" t="s">
        <v>146</v>
      </c>
      <c r="BM493" s="230" t="s">
        <v>1169</v>
      </c>
    </row>
    <row r="494" s="13" customFormat="1">
      <c r="A494" s="13"/>
      <c r="B494" s="237"/>
      <c r="C494" s="238"/>
      <c r="D494" s="232" t="s">
        <v>150</v>
      </c>
      <c r="E494" s="239" t="s">
        <v>1</v>
      </c>
      <c r="F494" s="240" t="s">
        <v>169</v>
      </c>
      <c r="G494" s="238"/>
      <c r="H494" s="239" t="s">
        <v>1</v>
      </c>
      <c r="I494" s="241"/>
      <c r="J494" s="238"/>
      <c r="K494" s="238"/>
      <c r="L494" s="242"/>
      <c r="M494" s="243"/>
      <c r="N494" s="244"/>
      <c r="O494" s="244"/>
      <c r="P494" s="244"/>
      <c r="Q494" s="244"/>
      <c r="R494" s="244"/>
      <c r="S494" s="244"/>
      <c r="T494" s="245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46" t="s">
        <v>150</v>
      </c>
      <c r="AU494" s="246" t="s">
        <v>91</v>
      </c>
      <c r="AV494" s="13" t="s">
        <v>89</v>
      </c>
      <c r="AW494" s="13" t="s">
        <v>36</v>
      </c>
      <c r="AX494" s="13" t="s">
        <v>81</v>
      </c>
      <c r="AY494" s="246" t="s">
        <v>139</v>
      </c>
    </row>
    <row r="495" s="14" customFormat="1">
      <c r="A495" s="14"/>
      <c r="B495" s="247"/>
      <c r="C495" s="248"/>
      <c r="D495" s="232" t="s">
        <v>150</v>
      </c>
      <c r="E495" s="249" t="s">
        <v>1</v>
      </c>
      <c r="F495" s="250" t="s">
        <v>1163</v>
      </c>
      <c r="G495" s="248"/>
      <c r="H495" s="251">
        <v>0.748</v>
      </c>
      <c r="I495" s="252"/>
      <c r="J495" s="248"/>
      <c r="K495" s="248"/>
      <c r="L495" s="253"/>
      <c r="M495" s="254"/>
      <c r="N495" s="255"/>
      <c r="O495" s="255"/>
      <c r="P495" s="255"/>
      <c r="Q495" s="255"/>
      <c r="R495" s="255"/>
      <c r="S495" s="255"/>
      <c r="T495" s="256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57" t="s">
        <v>150</v>
      </c>
      <c r="AU495" s="257" t="s">
        <v>91</v>
      </c>
      <c r="AV495" s="14" t="s">
        <v>91</v>
      </c>
      <c r="AW495" s="14" t="s">
        <v>36</v>
      </c>
      <c r="AX495" s="14" t="s">
        <v>81</v>
      </c>
      <c r="AY495" s="257" t="s">
        <v>139</v>
      </c>
    </row>
    <row r="496" s="14" customFormat="1">
      <c r="A496" s="14"/>
      <c r="B496" s="247"/>
      <c r="C496" s="248"/>
      <c r="D496" s="232" t="s">
        <v>150</v>
      </c>
      <c r="E496" s="249" t="s">
        <v>1</v>
      </c>
      <c r="F496" s="250" t="s">
        <v>1164</v>
      </c>
      <c r="G496" s="248"/>
      <c r="H496" s="251">
        <v>0.72099999999999997</v>
      </c>
      <c r="I496" s="252"/>
      <c r="J496" s="248"/>
      <c r="K496" s="248"/>
      <c r="L496" s="253"/>
      <c r="M496" s="254"/>
      <c r="N496" s="255"/>
      <c r="O496" s="255"/>
      <c r="P496" s="255"/>
      <c r="Q496" s="255"/>
      <c r="R496" s="255"/>
      <c r="S496" s="255"/>
      <c r="T496" s="256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57" t="s">
        <v>150</v>
      </c>
      <c r="AU496" s="257" t="s">
        <v>91</v>
      </c>
      <c r="AV496" s="14" t="s">
        <v>91</v>
      </c>
      <c r="AW496" s="14" t="s">
        <v>36</v>
      </c>
      <c r="AX496" s="14" t="s">
        <v>81</v>
      </c>
      <c r="AY496" s="257" t="s">
        <v>139</v>
      </c>
    </row>
    <row r="497" s="14" customFormat="1">
      <c r="A497" s="14"/>
      <c r="B497" s="247"/>
      <c r="C497" s="248"/>
      <c r="D497" s="232" t="s">
        <v>150</v>
      </c>
      <c r="E497" s="249" t="s">
        <v>1</v>
      </c>
      <c r="F497" s="250" t="s">
        <v>1165</v>
      </c>
      <c r="G497" s="248"/>
      <c r="H497" s="251">
        <v>0.11</v>
      </c>
      <c r="I497" s="252"/>
      <c r="J497" s="248"/>
      <c r="K497" s="248"/>
      <c r="L497" s="253"/>
      <c r="M497" s="254"/>
      <c r="N497" s="255"/>
      <c r="O497" s="255"/>
      <c r="P497" s="255"/>
      <c r="Q497" s="255"/>
      <c r="R497" s="255"/>
      <c r="S497" s="255"/>
      <c r="T497" s="256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57" t="s">
        <v>150</v>
      </c>
      <c r="AU497" s="257" t="s">
        <v>91</v>
      </c>
      <c r="AV497" s="14" t="s">
        <v>91</v>
      </c>
      <c r="AW497" s="14" t="s">
        <v>36</v>
      </c>
      <c r="AX497" s="14" t="s">
        <v>81</v>
      </c>
      <c r="AY497" s="257" t="s">
        <v>139</v>
      </c>
    </row>
    <row r="498" s="16" customFormat="1">
      <c r="A498" s="16"/>
      <c r="B498" s="269"/>
      <c r="C498" s="270"/>
      <c r="D498" s="232" t="s">
        <v>150</v>
      </c>
      <c r="E498" s="271" t="s">
        <v>1</v>
      </c>
      <c r="F498" s="272" t="s">
        <v>172</v>
      </c>
      <c r="G498" s="270"/>
      <c r="H498" s="273">
        <v>1.579</v>
      </c>
      <c r="I498" s="274"/>
      <c r="J498" s="270"/>
      <c r="K498" s="270"/>
      <c r="L498" s="275"/>
      <c r="M498" s="276"/>
      <c r="N498" s="277"/>
      <c r="O498" s="277"/>
      <c r="P498" s="277"/>
      <c r="Q498" s="277"/>
      <c r="R498" s="277"/>
      <c r="S498" s="277"/>
      <c r="T498" s="278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T498" s="279" t="s">
        <v>150</v>
      </c>
      <c r="AU498" s="279" t="s">
        <v>91</v>
      </c>
      <c r="AV498" s="16" t="s">
        <v>146</v>
      </c>
      <c r="AW498" s="16" t="s">
        <v>36</v>
      </c>
      <c r="AX498" s="16" t="s">
        <v>89</v>
      </c>
      <c r="AY498" s="279" t="s">
        <v>139</v>
      </c>
    </row>
    <row r="499" s="2" customFormat="1" ht="24.15" customHeight="1">
      <c r="A499" s="39"/>
      <c r="B499" s="40"/>
      <c r="C499" s="219" t="s">
        <v>445</v>
      </c>
      <c r="D499" s="219" t="s">
        <v>141</v>
      </c>
      <c r="E499" s="220" t="s">
        <v>479</v>
      </c>
      <c r="F499" s="221" t="s">
        <v>480</v>
      </c>
      <c r="G499" s="222" t="s">
        <v>167</v>
      </c>
      <c r="H499" s="223">
        <v>14.35</v>
      </c>
      <c r="I499" s="224"/>
      <c r="J499" s="225">
        <f>ROUND(I499*H499,2)</f>
        <v>0</v>
      </c>
      <c r="K499" s="221" t="s">
        <v>145</v>
      </c>
      <c r="L499" s="45"/>
      <c r="M499" s="226" t="s">
        <v>1</v>
      </c>
      <c r="N499" s="227" t="s">
        <v>46</v>
      </c>
      <c r="O499" s="92"/>
      <c r="P499" s="228">
        <f>O499*H499</f>
        <v>0</v>
      </c>
      <c r="Q499" s="228">
        <v>0.1153</v>
      </c>
      <c r="R499" s="228">
        <f>Q499*H499</f>
        <v>1.654555</v>
      </c>
      <c r="S499" s="228">
        <v>0</v>
      </c>
      <c r="T499" s="229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30" t="s">
        <v>146</v>
      </c>
      <c r="AT499" s="230" t="s">
        <v>141</v>
      </c>
      <c r="AU499" s="230" t="s">
        <v>91</v>
      </c>
      <c r="AY499" s="18" t="s">
        <v>139</v>
      </c>
      <c r="BE499" s="231">
        <f>IF(N499="základní",J499,0)</f>
        <v>0</v>
      </c>
      <c r="BF499" s="231">
        <f>IF(N499="snížená",J499,0)</f>
        <v>0</v>
      </c>
      <c r="BG499" s="231">
        <f>IF(N499="zákl. přenesená",J499,0)</f>
        <v>0</v>
      </c>
      <c r="BH499" s="231">
        <f>IF(N499="sníž. přenesená",J499,0)</f>
        <v>0</v>
      </c>
      <c r="BI499" s="231">
        <f>IF(N499="nulová",J499,0)</f>
        <v>0</v>
      </c>
      <c r="BJ499" s="18" t="s">
        <v>89</v>
      </c>
      <c r="BK499" s="231">
        <f>ROUND(I499*H499,2)</f>
        <v>0</v>
      </c>
      <c r="BL499" s="18" t="s">
        <v>146</v>
      </c>
      <c r="BM499" s="230" t="s">
        <v>1170</v>
      </c>
    </row>
    <row r="500" s="2" customFormat="1">
      <c r="A500" s="39"/>
      <c r="B500" s="40"/>
      <c r="C500" s="41"/>
      <c r="D500" s="232" t="s">
        <v>148</v>
      </c>
      <c r="E500" s="41"/>
      <c r="F500" s="233" t="s">
        <v>482</v>
      </c>
      <c r="G500" s="41"/>
      <c r="H500" s="41"/>
      <c r="I500" s="234"/>
      <c r="J500" s="41"/>
      <c r="K500" s="41"/>
      <c r="L500" s="45"/>
      <c r="M500" s="235"/>
      <c r="N500" s="236"/>
      <c r="O500" s="92"/>
      <c r="P500" s="92"/>
      <c r="Q500" s="92"/>
      <c r="R500" s="92"/>
      <c r="S500" s="92"/>
      <c r="T500" s="93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18" t="s">
        <v>148</v>
      </c>
      <c r="AU500" s="18" t="s">
        <v>91</v>
      </c>
    </row>
    <row r="501" s="13" customFormat="1">
      <c r="A501" s="13"/>
      <c r="B501" s="237"/>
      <c r="C501" s="238"/>
      <c r="D501" s="232" t="s">
        <v>150</v>
      </c>
      <c r="E501" s="239" t="s">
        <v>1</v>
      </c>
      <c r="F501" s="240" t="s">
        <v>169</v>
      </c>
      <c r="G501" s="238"/>
      <c r="H501" s="239" t="s">
        <v>1</v>
      </c>
      <c r="I501" s="241"/>
      <c r="J501" s="238"/>
      <c r="K501" s="238"/>
      <c r="L501" s="242"/>
      <c r="M501" s="243"/>
      <c r="N501" s="244"/>
      <c r="O501" s="244"/>
      <c r="P501" s="244"/>
      <c r="Q501" s="244"/>
      <c r="R501" s="244"/>
      <c r="S501" s="244"/>
      <c r="T501" s="245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6" t="s">
        <v>150</v>
      </c>
      <c r="AU501" s="246" t="s">
        <v>91</v>
      </c>
      <c r="AV501" s="13" t="s">
        <v>89</v>
      </c>
      <c r="AW501" s="13" t="s">
        <v>36</v>
      </c>
      <c r="AX501" s="13" t="s">
        <v>81</v>
      </c>
      <c r="AY501" s="246" t="s">
        <v>139</v>
      </c>
    </row>
    <row r="502" s="14" customFormat="1">
      <c r="A502" s="14"/>
      <c r="B502" s="247"/>
      <c r="C502" s="248"/>
      <c r="D502" s="232" t="s">
        <v>150</v>
      </c>
      <c r="E502" s="249" t="s">
        <v>1</v>
      </c>
      <c r="F502" s="250" t="s">
        <v>1171</v>
      </c>
      <c r="G502" s="248"/>
      <c r="H502" s="251">
        <v>6.7999999999999998</v>
      </c>
      <c r="I502" s="252"/>
      <c r="J502" s="248"/>
      <c r="K502" s="248"/>
      <c r="L502" s="253"/>
      <c r="M502" s="254"/>
      <c r="N502" s="255"/>
      <c r="O502" s="255"/>
      <c r="P502" s="255"/>
      <c r="Q502" s="255"/>
      <c r="R502" s="255"/>
      <c r="S502" s="255"/>
      <c r="T502" s="256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57" t="s">
        <v>150</v>
      </c>
      <c r="AU502" s="257" t="s">
        <v>91</v>
      </c>
      <c r="AV502" s="14" t="s">
        <v>91</v>
      </c>
      <c r="AW502" s="14" t="s">
        <v>36</v>
      </c>
      <c r="AX502" s="14" t="s">
        <v>81</v>
      </c>
      <c r="AY502" s="257" t="s">
        <v>139</v>
      </c>
    </row>
    <row r="503" s="14" customFormat="1">
      <c r="A503" s="14"/>
      <c r="B503" s="247"/>
      <c r="C503" s="248"/>
      <c r="D503" s="232" t="s">
        <v>150</v>
      </c>
      <c r="E503" s="249" t="s">
        <v>1</v>
      </c>
      <c r="F503" s="250" t="s">
        <v>1172</v>
      </c>
      <c r="G503" s="248"/>
      <c r="H503" s="251">
        <v>6.5499999999999998</v>
      </c>
      <c r="I503" s="252"/>
      <c r="J503" s="248"/>
      <c r="K503" s="248"/>
      <c r="L503" s="253"/>
      <c r="M503" s="254"/>
      <c r="N503" s="255"/>
      <c r="O503" s="255"/>
      <c r="P503" s="255"/>
      <c r="Q503" s="255"/>
      <c r="R503" s="255"/>
      <c r="S503" s="255"/>
      <c r="T503" s="256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57" t="s">
        <v>150</v>
      </c>
      <c r="AU503" s="257" t="s">
        <v>91</v>
      </c>
      <c r="AV503" s="14" t="s">
        <v>91</v>
      </c>
      <c r="AW503" s="14" t="s">
        <v>36</v>
      </c>
      <c r="AX503" s="14" t="s">
        <v>81</v>
      </c>
      <c r="AY503" s="257" t="s">
        <v>139</v>
      </c>
    </row>
    <row r="504" s="14" customFormat="1">
      <c r="A504" s="14"/>
      <c r="B504" s="247"/>
      <c r="C504" s="248"/>
      <c r="D504" s="232" t="s">
        <v>150</v>
      </c>
      <c r="E504" s="249" t="s">
        <v>1</v>
      </c>
      <c r="F504" s="250" t="s">
        <v>1173</v>
      </c>
      <c r="G504" s="248"/>
      <c r="H504" s="251">
        <v>1</v>
      </c>
      <c r="I504" s="252"/>
      <c r="J504" s="248"/>
      <c r="K504" s="248"/>
      <c r="L504" s="253"/>
      <c r="M504" s="254"/>
      <c r="N504" s="255"/>
      <c r="O504" s="255"/>
      <c r="P504" s="255"/>
      <c r="Q504" s="255"/>
      <c r="R504" s="255"/>
      <c r="S504" s="255"/>
      <c r="T504" s="256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57" t="s">
        <v>150</v>
      </c>
      <c r="AU504" s="257" t="s">
        <v>91</v>
      </c>
      <c r="AV504" s="14" t="s">
        <v>91</v>
      </c>
      <c r="AW504" s="14" t="s">
        <v>36</v>
      </c>
      <c r="AX504" s="14" t="s">
        <v>81</v>
      </c>
      <c r="AY504" s="257" t="s">
        <v>139</v>
      </c>
    </row>
    <row r="505" s="16" customFormat="1">
      <c r="A505" s="16"/>
      <c r="B505" s="269"/>
      <c r="C505" s="270"/>
      <c r="D505" s="232" t="s">
        <v>150</v>
      </c>
      <c r="E505" s="271" t="s">
        <v>1</v>
      </c>
      <c r="F505" s="272" t="s">
        <v>172</v>
      </c>
      <c r="G505" s="270"/>
      <c r="H505" s="273">
        <v>14.35</v>
      </c>
      <c r="I505" s="274"/>
      <c r="J505" s="270"/>
      <c r="K505" s="270"/>
      <c r="L505" s="275"/>
      <c r="M505" s="276"/>
      <c r="N505" s="277"/>
      <c r="O505" s="277"/>
      <c r="P505" s="277"/>
      <c r="Q505" s="277"/>
      <c r="R505" s="277"/>
      <c r="S505" s="277"/>
      <c r="T505" s="278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T505" s="279" t="s">
        <v>150</v>
      </c>
      <c r="AU505" s="279" t="s">
        <v>91</v>
      </c>
      <c r="AV505" s="16" t="s">
        <v>146</v>
      </c>
      <c r="AW505" s="16" t="s">
        <v>36</v>
      </c>
      <c r="AX505" s="16" t="s">
        <v>89</v>
      </c>
      <c r="AY505" s="279" t="s">
        <v>139</v>
      </c>
    </row>
    <row r="506" s="12" customFormat="1" ht="22.8" customHeight="1">
      <c r="A506" s="12"/>
      <c r="B506" s="203"/>
      <c r="C506" s="204"/>
      <c r="D506" s="205" t="s">
        <v>80</v>
      </c>
      <c r="E506" s="217" t="s">
        <v>177</v>
      </c>
      <c r="F506" s="217" t="s">
        <v>489</v>
      </c>
      <c r="G506" s="204"/>
      <c r="H506" s="204"/>
      <c r="I506" s="207"/>
      <c r="J506" s="218">
        <f>BK506</f>
        <v>0</v>
      </c>
      <c r="K506" s="204"/>
      <c r="L506" s="209"/>
      <c r="M506" s="210"/>
      <c r="N506" s="211"/>
      <c r="O506" s="211"/>
      <c r="P506" s="212">
        <f>SUM(P507:P647)</f>
        <v>0</v>
      </c>
      <c r="Q506" s="211"/>
      <c r="R506" s="212">
        <f>SUM(R507:R647)</f>
        <v>5.3467567300000001</v>
      </c>
      <c r="S506" s="211"/>
      <c r="T506" s="213">
        <f>SUM(T507:T647)</f>
        <v>0</v>
      </c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R506" s="214" t="s">
        <v>89</v>
      </c>
      <c r="AT506" s="215" t="s">
        <v>80</v>
      </c>
      <c r="AU506" s="215" t="s">
        <v>89</v>
      </c>
      <c r="AY506" s="214" t="s">
        <v>139</v>
      </c>
      <c r="BK506" s="216">
        <f>SUM(BK507:BK647)</f>
        <v>0</v>
      </c>
    </row>
    <row r="507" s="2" customFormat="1" ht="24.15" customHeight="1">
      <c r="A507" s="39"/>
      <c r="B507" s="40"/>
      <c r="C507" s="219" t="s">
        <v>451</v>
      </c>
      <c r="D507" s="219" t="s">
        <v>141</v>
      </c>
      <c r="E507" s="220" t="s">
        <v>491</v>
      </c>
      <c r="F507" s="221" t="s">
        <v>492</v>
      </c>
      <c r="G507" s="222" t="s">
        <v>196</v>
      </c>
      <c r="H507" s="223">
        <v>32.460999999999999</v>
      </c>
      <c r="I507" s="224"/>
      <c r="J507" s="225">
        <f>ROUND(I507*H507,2)</f>
        <v>0</v>
      </c>
      <c r="K507" s="221" t="s">
        <v>145</v>
      </c>
      <c r="L507" s="45"/>
      <c r="M507" s="226" t="s">
        <v>1</v>
      </c>
      <c r="N507" s="227" t="s">
        <v>46</v>
      </c>
      <c r="O507" s="92"/>
      <c r="P507" s="228">
        <f>O507*H507</f>
        <v>0</v>
      </c>
      <c r="Q507" s="228">
        <v>0</v>
      </c>
      <c r="R507" s="228">
        <f>Q507*H507</f>
        <v>0</v>
      </c>
      <c r="S507" s="228">
        <v>0</v>
      </c>
      <c r="T507" s="229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30" t="s">
        <v>146</v>
      </c>
      <c r="AT507" s="230" t="s">
        <v>141</v>
      </c>
      <c r="AU507" s="230" t="s">
        <v>91</v>
      </c>
      <c r="AY507" s="18" t="s">
        <v>139</v>
      </c>
      <c r="BE507" s="231">
        <f>IF(N507="základní",J507,0)</f>
        <v>0</v>
      </c>
      <c r="BF507" s="231">
        <f>IF(N507="snížená",J507,0)</f>
        <v>0</v>
      </c>
      <c r="BG507" s="231">
        <f>IF(N507="zákl. přenesená",J507,0)</f>
        <v>0</v>
      </c>
      <c r="BH507" s="231">
        <f>IF(N507="sníž. přenesená",J507,0)</f>
        <v>0</v>
      </c>
      <c r="BI507" s="231">
        <f>IF(N507="nulová",J507,0)</f>
        <v>0</v>
      </c>
      <c r="BJ507" s="18" t="s">
        <v>89</v>
      </c>
      <c r="BK507" s="231">
        <f>ROUND(I507*H507,2)</f>
        <v>0</v>
      </c>
      <c r="BL507" s="18" t="s">
        <v>146</v>
      </c>
      <c r="BM507" s="230" t="s">
        <v>1174</v>
      </c>
    </row>
    <row r="508" s="13" customFormat="1">
      <c r="A508" s="13"/>
      <c r="B508" s="237"/>
      <c r="C508" s="238"/>
      <c r="D508" s="232" t="s">
        <v>150</v>
      </c>
      <c r="E508" s="239" t="s">
        <v>1</v>
      </c>
      <c r="F508" s="240" t="s">
        <v>237</v>
      </c>
      <c r="G508" s="238"/>
      <c r="H508" s="239" t="s">
        <v>1</v>
      </c>
      <c r="I508" s="241"/>
      <c r="J508" s="238"/>
      <c r="K508" s="238"/>
      <c r="L508" s="242"/>
      <c r="M508" s="243"/>
      <c r="N508" s="244"/>
      <c r="O508" s="244"/>
      <c r="P508" s="244"/>
      <c r="Q508" s="244"/>
      <c r="R508" s="244"/>
      <c r="S508" s="244"/>
      <c r="T508" s="245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6" t="s">
        <v>150</v>
      </c>
      <c r="AU508" s="246" t="s">
        <v>91</v>
      </c>
      <c r="AV508" s="13" t="s">
        <v>89</v>
      </c>
      <c r="AW508" s="13" t="s">
        <v>36</v>
      </c>
      <c r="AX508" s="13" t="s">
        <v>81</v>
      </c>
      <c r="AY508" s="246" t="s">
        <v>139</v>
      </c>
    </row>
    <row r="509" s="13" customFormat="1">
      <c r="A509" s="13"/>
      <c r="B509" s="237"/>
      <c r="C509" s="238"/>
      <c r="D509" s="232" t="s">
        <v>150</v>
      </c>
      <c r="E509" s="239" t="s">
        <v>1</v>
      </c>
      <c r="F509" s="240" t="s">
        <v>354</v>
      </c>
      <c r="G509" s="238"/>
      <c r="H509" s="239" t="s">
        <v>1</v>
      </c>
      <c r="I509" s="241"/>
      <c r="J509" s="238"/>
      <c r="K509" s="238"/>
      <c r="L509" s="242"/>
      <c r="M509" s="243"/>
      <c r="N509" s="244"/>
      <c r="O509" s="244"/>
      <c r="P509" s="244"/>
      <c r="Q509" s="244"/>
      <c r="R509" s="244"/>
      <c r="S509" s="244"/>
      <c r="T509" s="245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6" t="s">
        <v>150</v>
      </c>
      <c r="AU509" s="246" t="s">
        <v>91</v>
      </c>
      <c r="AV509" s="13" t="s">
        <v>89</v>
      </c>
      <c r="AW509" s="13" t="s">
        <v>36</v>
      </c>
      <c r="AX509" s="13" t="s">
        <v>81</v>
      </c>
      <c r="AY509" s="246" t="s">
        <v>139</v>
      </c>
    </row>
    <row r="510" s="13" customFormat="1">
      <c r="A510" s="13"/>
      <c r="B510" s="237"/>
      <c r="C510" s="238"/>
      <c r="D510" s="232" t="s">
        <v>150</v>
      </c>
      <c r="E510" s="239" t="s">
        <v>1</v>
      </c>
      <c r="F510" s="240" t="s">
        <v>883</v>
      </c>
      <c r="G510" s="238"/>
      <c r="H510" s="239" t="s">
        <v>1</v>
      </c>
      <c r="I510" s="241"/>
      <c r="J510" s="238"/>
      <c r="K510" s="238"/>
      <c r="L510" s="242"/>
      <c r="M510" s="243"/>
      <c r="N510" s="244"/>
      <c r="O510" s="244"/>
      <c r="P510" s="244"/>
      <c r="Q510" s="244"/>
      <c r="R510" s="244"/>
      <c r="S510" s="244"/>
      <c r="T510" s="245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46" t="s">
        <v>150</v>
      </c>
      <c r="AU510" s="246" t="s">
        <v>91</v>
      </c>
      <c r="AV510" s="13" t="s">
        <v>89</v>
      </c>
      <c r="AW510" s="13" t="s">
        <v>36</v>
      </c>
      <c r="AX510" s="13" t="s">
        <v>81</v>
      </c>
      <c r="AY510" s="246" t="s">
        <v>139</v>
      </c>
    </row>
    <row r="511" s="14" customFormat="1">
      <c r="A511" s="14"/>
      <c r="B511" s="247"/>
      <c r="C511" s="248"/>
      <c r="D511" s="232" t="s">
        <v>150</v>
      </c>
      <c r="E511" s="249" t="s">
        <v>1</v>
      </c>
      <c r="F511" s="250" t="s">
        <v>1120</v>
      </c>
      <c r="G511" s="248"/>
      <c r="H511" s="251">
        <v>25.454000000000001</v>
      </c>
      <c r="I511" s="252"/>
      <c r="J511" s="248"/>
      <c r="K511" s="248"/>
      <c r="L511" s="253"/>
      <c r="M511" s="254"/>
      <c r="N511" s="255"/>
      <c r="O511" s="255"/>
      <c r="P511" s="255"/>
      <c r="Q511" s="255"/>
      <c r="R511" s="255"/>
      <c r="S511" s="255"/>
      <c r="T511" s="256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57" t="s">
        <v>150</v>
      </c>
      <c r="AU511" s="257" t="s">
        <v>91</v>
      </c>
      <c r="AV511" s="14" t="s">
        <v>91</v>
      </c>
      <c r="AW511" s="14" t="s">
        <v>36</v>
      </c>
      <c r="AX511" s="14" t="s">
        <v>81</v>
      </c>
      <c r="AY511" s="257" t="s">
        <v>139</v>
      </c>
    </row>
    <row r="512" s="14" customFormat="1">
      <c r="A512" s="14"/>
      <c r="B512" s="247"/>
      <c r="C512" s="248"/>
      <c r="D512" s="232" t="s">
        <v>150</v>
      </c>
      <c r="E512" s="249" t="s">
        <v>1</v>
      </c>
      <c r="F512" s="250" t="s">
        <v>1121</v>
      </c>
      <c r="G512" s="248"/>
      <c r="H512" s="251">
        <v>4.7190000000000003</v>
      </c>
      <c r="I512" s="252"/>
      <c r="J512" s="248"/>
      <c r="K512" s="248"/>
      <c r="L512" s="253"/>
      <c r="M512" s="254"/>
      <c r="N512" s="255"/>
      <c r="O512" s="255"/>
      <c r="P512" s="255"/>
      <c r="Q512" s="255"/>
      <c r="R512" s="255"/>
      <c r="S512" s="255"/>
      <c r="T512" s="256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57" t="s">
        <v>150</v>
      </c>
      <c r="AU512" s="257" t="s">
        <v>91</v>
      </c>
      <c r="AV512" s="14" t="s">
        <v>91</v>
      </c>
      <c r="AW512" s="14" t="s">
        <v>36</v>
      </c>
      <c r="AX512" s="14" t="s">
        <v>81</v>
      </c>
      <c r="AY512" s="257" t="s">
        <v>139</v>
      </c>
    </row>
    <row r="513" s="13" customFormat="1">
      <c r="A513" s="13"/>
      <c r="B513" s="237"/>
      <c r="C513" s="238"/>
      <c r="D513" s="232" t="s">
        <v>150</v>
      </c>
      <c r="E513" s="239" t="s">
        <v>1</v>
      </c>
      <c r="F513" s="240" t="s">
        <v>169</v>
      </c>
      <c r="G513" s="238"/>
      <c r="H513" s="239" t="s">
        <v>1</v>
      </c>
      <c r="I513" s="241"/>
      <c r="J513" s="238"/>
      <c r="K513" s="238"/>
      <c r="L513" s="242"/>
      <c r="M513" s="243"/>
      <c r="N513" s="244"/>
      <c r="O513" s="244"/>
      <c r="P513" s="244"/>
      <c r="Q513" s="244"/>
      <c r="R513" s="244"/>
      <c r="S513" s="244"/>
      <c r="T513" s="245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6" t="s">
        <v>150</v>
      </c>
      <c r="AU513" s="246" t="s">
        <v>91</v>
      </c>
      <c r="AV513" s="13" t="s">
        <v>89</v>
      </c>
      <c r="AW513" s="13" t="s">
        <v>36</v>
      </c>
      <c r="AX513" s="13" t="s">
        <v>81</v>
      </c>
      <c r="AY513" s="246" t="s">
        <v>139</v>
      </c>
    </row>
    <row r="514" s="14" customFormat="1">
      <c r="A514" s="14"/>
      <c r="B514" s="247"/>
      <c r="C514" s="248"/>
      <c r="D514" s="232" t="s">
        <v>150</v>
      </c>
      <c r="E514" s="249" t="s">
        <v>1</v>
      </c>
      <c r="F514" s="250" t="s">
        <v>1122</v>
      </c>
      <c r="G514" s="248"/>
      <c r="H514" s="251">
        <v>0.77000000000000002</v>
      </c>
      <c r="I514" s="252"/>
      <c r="J514" s="248"/>
      <c r="K514" s="248"/>
      <c r="L514" s="253"/>
      <c r="M514" s="254"/>
      <c r="N514" s="255"/>
      <c r="O514" s="255"/>
      <c r="P514" s="255"/>
      <c r="Q514" s="255"/>
      <c r="R514" s="255"/>
      <c r="S514" s="255"/>
      <c r="T514" s="256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57" t="s">
        <v>150</v>
      </c>
      <c r="AU514" s="257" t="s">
        <v>91</v>
      </c>
      <c r="AV514" s="14" t="s">
        <v>91</v>
      </c>
      <c r="AW514" s="14" t="s">
        <v>36</v>
      </c>
      <c r="AX514" s="14" t="s">
        <v>81</v>
      </c>
      <c r="AY514" s="257" t="s">
        <v>139</v>
      </c>
    </row>
    <row r="515" s="14" customFormat="1">
      <c r="A515" s="14"/>
      <c r="B515" s="247"/>
      <c r="C515" s="248"/>
      <c r="D515" s="232" t="s">
        <v>150</v>
      </c>
      <c r="E515" s="249" t="s">
        <v>1</v>
      </c>
      <c r="F515" s="250" t="s">
        <v>1123</v>
      </c>
      <c r="G515" s="248"/>
      <c r="H515" s="251">
        <v>1.518</v>
      </c>
      <c r="I515" s="252"/>
      <c r="J515" s="248"/>
      <c r="K515" s="248"/>
      <c r="L515" s="253"/>
      <c r="M515" s="254"/>
      <c r="N515" s="255"/>
      <c r="O515" s="255"/>
      <c r="P515" s="255"/>
      <c r="Q515" s="255"/>
      <c r="R515" s="255"/>
      <c r="S515" s="255"/>
      <c r="T515" s="256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57" t="s">
        <v>150</v>
      </c>
      <c r="AU515" s="257" t="s">
        <v>91</v>
      </c>
      <c r="AV515" s="14" t="s">
        <v>91</v>
      </c>
      <c r="AW515" s="14" t="s">
        <v>36</v>
      </c>
      <c r="AX515" s="14" t="s">
        <v>81</v>
      </c>
      <c r="AY515" s="257" t="s">
        <v>139</v>
      </c>
    </row>
    <row r="516" s="16" customFormat="1">
      <c r="A516" s="16"/>
      <c r="B516" s="269"/>
      <c r="C516" s="270"/>
      <c r="D516" s="232" t="s">
        <v>150</v>
      </c>
      <c r="E516" s="271" t="s">
        <v>1</v>
      </c>
      <c r="F516" s="272" t="s">
        <v>172</v>
      </c>
      <c r="G516" s="270"/>
      <c r="H516" s="273">
        <v>32.460999999999999</v>
      </c>
      <c r="I516" s="274"/>
      <c r="J516" s="270"/>
      <c r="K516" s="270"/>
      <c r="L516" s="275"/>
      <c r="M516" s="276"/>
      <c r="N516" s="277"/>
      <c r="O516" s="277"/>
      <c r="P516" s="277"/>
      <c r="Q516" s="277"/>
      <c r="R516" s="277"/>
      <c r="S516" s="277"/>
      <c r="T516" s="278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T516" s="279" t="s">
        <v>150</v>
      </c>
      <c r="AU516" s="279" t="s">
        <v>91</v>
      </c>
      <c r="AV516" s="16" t="s">
        <v>146</v>
      </c>
      <c r="AW516" s="16" t="s">
        <v>36</v>
      </c>
      <c r="AX516" s="16" t="s">
        <v>89</v>
      </c>
      <c r="AY516" s="279" t="s">
        <v>139</v>
      </c>
    </row>
    <row r="517" s="2" customFormat="1" ht="24.15" customHeight="1">
      <c r="A517" s="39"/>
      <c r="B517" s="40"/>
      <c r="C517" s="219" t="s">
        <v>457</v>
      </c>
      <c r="D517" s="219" t="s">
        <v>141</v>
      </c>
      <c r="E517" s="220" t="s">
        <v>495</v>
      </c>
      <c r="F517" s="221" t="s">
        <v>496</v>
      </c>
      <c r="G517" s="222" t="s">
        <v>196</v>
      </c>
      <c r="H517" s="223">
        <v>44.265000000000001</v>
      </c>
      <c r="I517" s="224"/>
      <c r="J517" s="225">
        <f>ROUND(I517*H517,2)</f>
        <v>0</v>
      </c>
      <c r="K517" s="221" t="s">
        <v>145</v>
      </c>
      <c r="L517" s="45"/>
      <c r="M517" s="226" t="s">
        <v>1</v>
      </c>
      <c r="N517" s="227" t="s">
        <v>46</v>
      </c>
      <c r="O517" s="92"/>
      <c r="P517" s="228">
        <f>O517*H517</f>
        <v>0</v>
      </c>
      <c r="Q517" s="228">
        <v>0</v>
      </c>
      <c r="R517" s="228">
        <f>Q517*H517</f>
        <v>0</v>
      </c>
      <c r="S517" s="228">
        <v>0</v>
      </c>
      <c r="T517" s="229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30" t="s">
        <v>146</v>
      </c>
      <c r="AT517" s="230" t="s">
        <v>141</v>
      </c>
      <c r="AU517" s="230" t="s">
        <v>91</v>
      </c>
      <c r="AY517" s="18" t="s">
        <v>139</v>
      </c>
      <c r="BE517" s="231">
        <f>IF(N517="základní",J517,0)</f>
        <v>0</v>
      </c>
      <c r="BF517" s="231">
        <f>IF(N517="snížená",J517,0)</f>
        <v>0</v>
      </c>
      <c r="BG517" s="231">
        <f>IF(N517="zákl. přenesená",J517,0)</f>
        <v>0</v>
      </c>
      <c r="BH517" s="231">
        <f>IF(N517="sníž. přenesená",J517,0)</f>
        <v>0</v>
      </c>
      <c r="BI517" s="231">
        <f>IF(N517="nulová",J517,0)</f>
        <v>0</v>
      </c>
      <c r="BJ517" s="18" t="s">
        <v>89</v>
      </c>
      <c r="BK517" s="231">
        <f>ROUND(I517*H517,2)</f>
        <v>0</v>
      </c>
      <c r="BL517" s="18" t="s">
        <v>146</v>
      </c>
      <c r="BM517" s="230" t="s">
        <v>1175</v>
      </c>
    </row>
    <row r="518" s="13" customFormat="1">
      <c r="A518" s="13"/>
      <c r="B518" s="237"/>
      <c r="C518" s="238"/>
      <c r="D518" s="232" t="s">
        <v>150</v>
      </c>
      <c r="E518" s="239" t="s">
        <v>1</v>
      </c>
      <c r="F518" s="240" t="s">
        <v>237</v>
      </c>
      <c r="G518" s="238"/>
      <c r="H518" s="239" t="s">
        <v>1</v>
      </c>
      <c r="I518" s="241"/>
      <c r="J518" s="238"/>
      <c r="K518" s="238"/>
      <c r="L518" s="242"/>
      <c r="M518" s="243"/>
      <c r="N518" s="244"/>
      <c r="O518" s="244"/>
      <c r="P518" s="244"/>
      <c r="Q518" s="244"/>
      <c r="R518" s="244"/>
      <c r="S518" s="244"/>
      <c r="T518" s="245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46" t="s">
        <v>150</v>
      </c>
      <c r="AU518" s="246" t="s">
        <v>91</v>
      </c>
      <c r="AV518" s="13" t="s">
        <v>89</v>
      </c>
      <c r="AW518" s="13" t="s">
        <v>36</v>
      </c>
      <c r="AX518" s="13" t="s">
        <v>81</v>
      </c>
      <c r="AY518" s="246" t="s">
        <v>139</v>
      </c>
    </row>
    <row r="519" s="13" customFormat="1">
      <c r="A519" s="13"/>
      <c r="B519" s="237"/>
      <c r="C519" s="238"/>
      <c r="D519" s="232" t="s">
        <v>150</v>
      </c>
      <c r="E519" s="239" t="s">
        <v>1</v>
      </c>
      <c r="F519" s="240" t="s">
        <v>498</v>
      </c>
      <c r="G519" s="238"/>
      <c r="H519" s="239" t="s">
        <v>1</v>
      </c>
      <c r="I519" s="241"/>
      <c r="J519" s="238"/>
      <c r="K519" s="238"/>
      <c r="L519" s="242"/>
      <c r="M519" s="243"/>
      <c r="N519" s="244"/>
      <c r="O519" s="244"/>
      <c r="P519" s="244"/>
      <c r="Q519" s="244"/>
      <c r="R519" s="244"/>
      <c r="S519" s="244"/>
      <c r="T519" s="245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46" t="s">
        <v>150</v>
      </c>
      <c r="AU519" s="246" t="s">
        <v>91</v>
      </c>
      <c r="AV519" s="13" t="s">
        <v>89</v>
      </c>
      <c r="AW519" s="13" t="s">
        <v>36</v>
      </c>
      <c r="AX519" s="13" t="s">
        <v>81</v>
      </c>
      <c r="AY519" s="246" t="s">
        <v>139</v>
      </c>
    </row>
    <row r="520" s="13" customFormat="1">
      <c r="A520" s="13"/>
      <c r="B520" s="237"/>
      <c r="C520" s="238"/>
      <c r="D520" s="232" t="s">
        <v>150</v>
      </c>
      <c r="E520" s="239" t="s">
        <v>1</v>
      </c>
      <c r="F520" s="240" t="s">
        <v>883</v>
      </c>
      <c r="G520" s="238"/>
      <c r="H520" s="239" t="s">
        <v>1</v>
      </c>
      <c r="I520" s="241"/>
      <c r="J520" s="238"/>
      <c r="K520" s="238"/>
      <c r="L520" s="242"/>
      <c r="M520" s="243"/>
      <c r="N520" s="244"/>
      <c r="O520" s="244"/>
      <c r="P520" s="244"/>
      <c r="Q520" s="244"/>
      <c r="R520" s="244"/>
      <c r="S520" s="244"/>
      <c r="T520" s="245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6" t="s">
        <v>150</v>
      </c>
      <c r="AU520" s="246" t="s">
        <v>91</v>
      </c>
      <c r="AV520" s="13" t="s">
        <v>89</v>
      </c>
      <c r="AW520" s="13" t="s">
        <v>36</v>
      </c>
      <c r="AX520" s="13" t="s">
        <v>81</v>
      </c>
      <c r="AY520" s="246" t="s">
        <v>139</v>
      </c>
    </row>
    <row r="521" s="14" customFormat="1">
      <c r="A521" s="14"/>
      <c r="B521" s="247"/>
      <c r="C521" s="248"/>
      <c r="D521" s="232" t="s">
        <v>150</v>
      </c>
      <c r="E521" s="249" t="s">
        <v>1</v>
      </c>
      <c r="F521" s="250" t="s">
        <v>1120</v>
      </c>
      <c r="G521" s="248"/>
      <c r="H521" s="251">
        <v>25.454000000000001</v>
      </c>
      <c r="I521" s="252"/>
      <c r="J521" s="248"/>
      <c r="K521" s="248"/>
      <c r="L521" s="253"/>
      <c r="M521" s="254"/>
      <c r="N521" s="255"/>
      <c r="O521" s="255"/>
      <c r="P521" s="255"/>
      <c r="Q521" s="255"/>
      <c r="R521" s="255"/>
      <c r="S521" s="255"/>
      <c r="T521" s="256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57" t="s">
        <v>150</v>
      </c>
      <c r="AU521" s="257" t="s">
        <v>91</v>
      </c>
      <c r="AV521" s="14" t="s">
        <v>91</v>
      </c>
      <c r="AW521" s="14" t="s">
        <v>36</v>
      </c>
      <c r="AX521" s="14" t="s">
        <v>81</v>
      </c>
      <c r="AY521" s="257" t="s">
        <v>139</v>
      </c>
    </row>
    <row r="522" s="14" customFormat="1">
      <c r="A522" s="14"/>
      <c r="B522" s="247"/>
      <c r="C522" s="248"/>
      <c r="D522" s="232" t="s">
        <v>150</v>
      </c>
      <c r="E522" s="249" t="s">
        <v>1</v>
      </c>
      <c r="F522" s="250" t="s">
        <v>1121</v>
      </c>
      <c r="G522" s="248"/>
      <c r="H522" s="251">
        <v>4.7190000000000003</v>
      </c>
      <c r="I522" s="252"/>
      <c r="J522" s="248"/>
      <c r="K522" s="248"/>
      <c r="L522" s="253"/>
      <c r="M522" s="254"/>
      <c r="N522" s="255"/>
      <c r="O522" s="255"/>
      <c r="P522" s="255"/>
      <c r="Q522" s="255"/>
      <c r="R522" s="255"/>
      <c r="S522" s="255"/>
      <c r="T522" s="256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57" t="s">
        <v>150</v>
      </c>
      <c r="AU522" s="257" t="s">
        <v>91</v>
      </c>
      <c r="AV522" s="14" t="s">
        <v>91</v>
      </c>
      <c r="AW522" s="14" t="s">
        <v>36</v>
      </c>
      <c r="AX522" s="14" t="s">
        <v>81</v>
      </c>
      <c r="AY522" s="257" t="s">
        <v>139</v>
      </c>
    </row>
    <row r="523" s="13" customFormat="1">
      <c r="A523" s="13"/>
      <c r="B523" s="237"/>
      <c r="C523" s="238"/>
      <c r="D523" s="232" t="s">
        <v>150</v>
      </c>
      <c r="E523" s="239" t="s">
        <v>1</v>
      </c>
      <c r="F523" s="240" t="s">
        <v>169</v>
      </c>
      <c r="G523" s="238"/>
      <c r="H523" s="239" t="s">
        <v>1</v>
      </c>
      <c r="I523" s="241"/>
      <c r="J523" s="238"/>
      <c r="K523" s="238"/>
      <c r="L523" s="242"/>
      <c r="M523" s="243"/>
      <c r="N523" s="244"/>
      <c r="O523" s="244"/>
      <c r="P523" s="244"/>
      <c r="Q523" s="244"/>
      <c r="R523" s="244"/>
      <c r="S523" s="244"/>
      <c r="T523" s="245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6" t="s">
        <v>150</v>
      </c>
      <c r="AU523" s="246" t="s">
        <v>91</v>
      </c>
      <c r="AV523" s="13" t="s">
        <v>89</v>
      </c>
      <c r="AW523" s="13" t="s">
        <v>36</v>
      </c>
      <c r="AX523" s="13" t="s">
        <v>81</v>
      </c>
      <c r="AY523" s="246" t="s">
        <v>139</v>
      </c>
    </row>
    <row r="524" s="14" customFormat="1">
      <c r="A524" s="14"/>
      <c r="B524" s="247"/>
      <c r="C524" s="248"/>
      <c r="D524" s="232" t="s">
        <v>150</v>
      </c>
      <c r="E524" s="249" t="s">
        <v>1</v>
      </c>
      <c r="F524" s="250" t="s">
        <v>1122</v>
      </c>
      <c r="G524" s="248"/>
      <c r="H524" s="251">
        <v>0.77000000000000002</v>
      </c>
      <c r="I524" s="252"/>
      <c r="J524" s="248"/>
      <c r="K524" s="248"/>
      <c r="L524" s="253"/>
      <c r="M524" s="254"/>
      <c r="N524" s="255"/>
      <c r="O524" s="255"/>
      <c r="P524" s="255"/>
      <c r="Q524" s="255"/>
      <c r="R524" s="255"/>
      <c r="S524" s="255"/>
      <c r="T524" s="256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57" t="s">
        <v>150</v>
      </c>
      <c r="AU524" s="257" t="s">
        <v>91</v>
      </c>
      <c r="AV524" s="14" t="s">
        <v>91</v>
      </c>
      <c r="AW524" s="14" t="s">
        <v>36</v>
      </c>
      <c r="AX524" s="14" t="s">
        <v>81</v>
      </c>
      <c r="AY524" s="257" t="s">
        <v>139</v>
      </c>
    </row>
    <row r="525" s="14" customFormat="1">
      <c r="A525" s="14"/>
      <c r="B525" s="247"/>
      <c r="C525" s="248"/>
      <c r="D525" s="232" t="s">
        <v>150</v>
      </c>
      <c r="E525" s="249" t="s">
        <v>1</v>
      </c>
      <c r="F525" s="250" t="s">
        <v>1123</v>
      </c>
      <c r="G525" s="248"/>
      <c r="H525" s="251">
        <v>1.518</v>
      </c>
      <c r="I525" s="252"/>
      <c r="J525" s="248"/>
      <c r="K525" s="248"/>
      <c r="L525" s="253"/>
      <c r="M525" s="254"/>
      <c r="N525" s="255"/>
      <c r="O525" s="255"/>
      <c r="P525" s="255"/>
      <c r="Q525" s="255"/>
      <c r="R525" s="255"/>
      <c r="S525" s="255"/>
      <c r="T525" s="256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7" t="s">
        <v>150</v>
      </c>
      <c r="AU525" s="257" t="s">
        <v>91</v>
      </c>
      <c r="AV525" s="14" t="s">
        <v>91</v>
      </c>
      <c r="AW525" s="14" t="s">
        <v>36</v>
      </c>
      <c r="AX525" s="14" t="s">
        <v>81</v>
      </c>
      <c r="AY525" s="257" t="s">
        <v>139</v>
      </c>
    </row>
    <row r="526" s="15" customFormat="1">
      <c r="A526" s="15"/>
      <c r="B526" s="258"/>
      <c r="C526" s="259"/>
      <c r="D526" s="232" t="s">
        <v>150</v>
      </c>
      <c r="E526" s="260" t="s">
        <v>1</v>
      </c>
      <c r="F526" s="261" t="s">
        <v>156</v>
      </c>
      <c r="G526" s="259"/>
      <c r="H526" s="262">
        <v>32.460999999999999</v>
      </c>
      <c r="I526" s="263"/>
      <c r="J526" s="259"/>
      <c r="K526" s="259"/>
      <c r="L526" s="264"/>
      <c r="M526" s="265"/>
      <c r="N526" s="266"/>
      <c r="O526" s="266"/>
      <c r="P526" s="266"/>
      <c r="Q526" s="266"/>
      <c r="R526" s="266"/>
      <c r="S526" s="266"/>
      <c r="T526" s="267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T526" s="268" t="s">
        <v>150</v>
      </c>
      <c r="AU526" s="268" t="s">
        <v>91</v>
      </c>
      <c r="AV526" s="15" t="s">
        <v>157</v>
      </c>
      <c r="AW526" s="15" t="s">
        <v>36</v>
      </c>
      <c r="AX526" s="15" t="s">
        <v>81</v>
      </c>
      <c r="AY526" s="268" t="s">
        <v>139</v>
      </c>
    </row>
    <row r="527" s="13" customFormat="1">
      <c r="A527" s="13"/>
      <c r="B527" s="237"/>
      <c r="C527" s="238"/>
      <c r="D527" s="232" t="s">
        <v>150</v>
      </c>
      <c r="E527" s="239" t="s">
        <v>1</v>
      </c>
      <c r="F527" s="240" t="s">
        <v>363</v>
      </c>
      <c r="G527" s="238"/>
      <c r="H527" s="239" t="s">
        <v>1</v>
      </c>
      <c r="I527" s="241"/>
      <c r="J527" s="238"/>
      <c r="K527" s="238"/>
      <c r="L527" s="242"/>
      <c r="M527" s="243"/>
      <c r="N527" s="244"/>
      <c r="O527" s="244"/>
      <c r="P527" s="244"/>
      <c r="Q527" s="244"/>
      <c r="R527" s="244"/>
      <c r="S527" s="244"/>
      <c r="T527" s="245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46" t="s">
        <v>150</v>
      </c>
      <c r="AU527" s="246" t="s">
        <v>91</v>
      </c>
      <c r="AV527" s="13" t="s">
        <v>89</v>
      </c>
      <c r="AW527" s="13" t="s">
        <v>36</v>
      </c>
      <c r="AX527" s="13" t="s">
        <v>81</v>
      </c>
      <c r="AY527" s="246" t="s">
        <v>139</v>
      </c>
    </row>
    <row r="528" s="13" customFormat="1">
      <c r="A528" s="13"/>
      <c r="B528" s="237"/>
      <c r="C528" s="238"/>
      <c r="D528" s="232" t="s">
        <v>150</v>
      </c>
      <c r="E528" s="239" t="s">
        <v>1</v>
      </c>
      <c r="F528" s="240" t="s">
        <v>883</v>
      </c>
      <c r="G528" s="238"/>
      <c r="H528" s="239" t="s">
        <v>1</v>
      </c>
      <c r="I528" s="241"/>
      <c r="J528" s="238"/>
      <c r="K528" s="238"/>
      <c r="L528" s="242"/>
      <c r="M528" s="243"/>
      <c r="N528" s="244"/>
      <c r="O528" s="244"/>
      <c r="P528" s="244"/>
      <c r="Q528" s="244"/>
      <c r="R528" s="244"/>
      <c r="S528" s="244"/>
      <c r="T528" s="245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46" t="s">
        <v>150</v>
      </c>
      <c r="AU528" s="246" t="s">
        <v>91</v>
      </c>
      <c r="AV528" s="13" t="s">
        <v>89</v>
      </c>
      <c r="AW528" s="13" t="s">
        <v>36</v>
      </c>
      <c r="AX528" s="13" t="s">
        <v>81</v>
      </c>
      <c r="AY528" s="246" t="s">
        <v>139</v>
      </c>
    </row>
    <row r="529" s="14" customFormat="1">
      <c r="A529" s="14"/>
      <c r="B529" s="247"/>
      <c r="C529" s="248"/>
      <c r="D529" s="232" t="s">
        <v>150</v>
      </c>
      <c r="E529" s="249" t="s">
        <v>1</v>
      </c>
      <c r="F529" s="250" t="s">
        <v>1125</v>
      </c>
      <c r="G529" s="248"/>
      <c r="H529" s="251">
        <v>9.2560000000000002</v>
      </c>
      <c r="I529" s="252"/>
      <c r="J529" s="248"/>
      <c r="K529" s="248"/>
      <c r="L529" s="253"/>
      <c r="M529" s="254"/>
      <c r="N529" s="255"/>
      <c r="O529" s="255"/>
      <c r="P529" s="255"/>
      <c r="Q529" s="255"/>
      <c r="R529" s="255"/>
      <c r="S529" s="255"/>
      <c r="T529" s="256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57" t="s">
        <v>150</v>
      </c>
      <c r="AU529" s="257" t="s">
        <v>91</v>
      </c>
      <c r="AV529" s="14" t="s">
        <v>91</v>
      </c>
      <c r="AW529" s="14" t="s">
        <v>36</v>
      </c>
      <c r="AX529" s="14" t="s">
        <v>81</v>
      </c>
      <c r="AY529" s="257" t="s">
        <v>139</v>
      </c>
    </row>
    <row r="530" s="14" customFormat="1">
      <c r="A530" s="14"/>
      <c r="B530" s="247"/>
      <c r="C530" s="248"/>
      <c r="D530" s="232" t="s">
        <v>150</v>
      </c>
      <c r="E530" s="249" t="s">
        <v>1</v>
      </c>
      <c r="F530" s="250" t="s">
        <v>1126</v>
      </c>
      <c r="G530" s="248"/>
      <c r="H530" s="251">
        <v>1.716</v>
      </c>
      <c r="I530" s="252"/>
      <c r="J530" s="248"/>
      <c r="K530" s="248"/>
      <c r="L530" s="253"/>
      <c r="M530" s="254"/>
      <c r="N530" s="255"/>
      <c r="O530" s="255"/>
      <c r="P530" s="255"/>
      <c r="Q530" s="255"/>
      <c r="R530" s="255"/>
      <c r="S530" s="255"/>
      <c r="T530" s="256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57" t="s">
        <v>150</v>
      </c>
      <c r="AU530" s="257" t="s">
        <v>91</v>
      </c>
      <c r="AV530" s="14" t="s">
        <v>91</v>
      </c>
      <c r="AW530" s="14" t="s">
        <v>36</v>
      </c>
      <c r="AX530" s="14" t="s">
        <v>81</v>
      </c>
      <c r="AY530" s="257" t="s">
        <v>139</v>
      </c>
    </row>
    <row r="531" s="13" customFormat="1">
      <c r="A531" s="13"/>
      <c r="B531" s="237"/>
      <c r="C531" s="238"/>
      <c r="D531" s="232" t="s">
        <v>150</v>
      </c>
      <c r="E531" s="239" t="s">
        <v>1</v>
      </c>
      <c r="F531" s="240" t="s">
        <v>169</v>
      </c>
      <c r="G531" s="238"/>
      <c r="H531" s="239" t="s">
        <v>1</v>
      </c>
      <c r="I531" s="241"/>
      <c r="J531" s="238"/>
      <c r="K531" s="238"/>
      <c r="L531" s="242"/>
      <c r="M531" s="243"/>
      <c r="N531" s="244"/>
      <c r="O531" s="244"/>
      <c r="P531" s="244"/>
      <c r="Q531" s="244"/>
      <c r="R531" s="244"/>
      <c r="S531" s="244"/>
      <c r="T531" s="245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46" t="s">
        <v>150</v>
      </c>
      <c r="AU531" s="246" t="s">
        <v>91</v>
      </c>
      <c r="AV531" s="13" t="s">
        <v>89</v>
      </c>
      <c r="AW531" s="13" t="s">
        <v>36</v>
      </c>
      <c r="AX531" s="13" t="s">
        <v>81</v>
      </c>
      <c r="AY531" s="246" t="s">
        <v>139</v>
      </c>
    </row>
    <row r="532" s="14" customFormat="1">
      <c r="A532" s="14"/>
      <c r="B532" s="247"/>
      <c r="C532" s="248"/>
      <c r="D532" s="232" t="s">
        <v>150</v>
      </c>
      <c r="E532" s="249" t="s">
        <v>1</v>
      </c>
      <c r="F532" s="250" t="s">
        <v>1127</v>
      </c>
      <c r="G532" s="248"/>
      <c r="H532" s="251">
        <v>0.28000000000000003</v>
      </c>
      <c r="I532" s="252"/>
      <c r="J532" s="248"/>
      <c r="K532" s="248"/>
      <c r="L532" s="253"/>
      <c r="M532" s="254"/>
      <c r="N532" s="255"/>
      <c r="O532" s="255"/>
      <c r="P532" s="255"/>
      <c r="Q532" s="255"/>
      <c r="R532" s="255"/>
      <c r="S532" s="255"/>
      <c r="T532" s="256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57" t="s">
        <v>150</v>
      </c>
      <c r="AU532" s="257" t="s">
        <v>91</v>
      </c>
      <c r="AV532" s="14" t="s">
        <v>91</v>
      </c>
      <c r="AW532" s="14" t="s">
        <v>36</v>
      </c>
      <c r="AX532" s="14" t="s">
        <v>81</v>
      </c>
      <c r="AY532" s="257" t="s">
        <v>139</v>
      </c>
    </row>
    <row r="533" s="14" customFormat="1">
      <c r="A533" s="14"/>
      <c r="B533" s="247"/>
      <c r="C533" s="248"/>
      <c r="D533" s="232" t="s">
        <v>150</v>
      </c>
      <c r="E533" s="249" t="s">
        <v>1</v>
      </c>
      <c r="F533" s="250" t="s">
        <v>1128</v>
      </c>
      <c r="G533" s="248"/>
      <c r="H533" s="251">
        <v>0.55200000000000005</v>
      </c>
      <c r="I533" s="252"/>
      <c r="J533" s="248"/>
      <c r="K533" s="248"/>
      <c r="L533" s="253"/>
      <c r="M533" s="254"/>
      <c r="N533" s="255"/>
      <c r="O533" s="255"/>
      <c r="P533" s="255"/>
      <c r="Q533" s="255"/>
      <c r="R533" s="255"/>
      <c r="S533" s="255"/>
      <c r="T533" s="256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57" t="s">
        <v>150</v>
      </c>
      <c r="AU533" s="257" t="s">
        <v>91</v>
      </c>
      <c r="AV533" s="14" t="s">
        <v>91</v>
      </c>
      <c r="AW533" s="14" t="s">
        <v>36</v>
      </c>
      <c r="AX533" s="14" t="s">
        <v>81</v>
      </c>
      <c r="AY533" s="257" t="s">
        <v>139</v>
      </c>
    </row>
    <row r="534" s="15" customFormat="1">
      <c r="A534" s="15"/>
      <c r="B534" s="258"/>
      <c r="C534" s="259"/>
      <c r="D534" s="232" t="s">
        <v>150</v>
      </c>
      <c r="E534" s="260" t="s">
        <v>1</v>
      </c>
      <c r="F534" s="261" t="s">
        <v>156</v>
      </c>
      <c r="G534" s="259"/>
      <c r="H534" s="262">
        <v>11.804</v>
      </c>
      <c r="I534" s="263"/>
      <c r="J534" s="259"/>
      <c r="K534" s="259"/>
      <c r="L534" s="264"/>
      <c r="M534" s="265"/>
      <c r="N534" s="266"/>
      <c r="O534" s="266"/>
      <c r="P534" s="266"/>
      <c r="Q534" s="266"/>
      <c r="R534" s="266"/>
      <c r="S534" s="266"/>
      <c r="T534" s="267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T534" s="268" t="s">
        <v>150</v>
      </c>
      <c r="AU534" s="268" t="s">
        <v>91</v>
      </c>
      <c r="AV534" s="15" t="s">
        <v>157</v>
      </c>
      <c r="AW534" s="15" t="s">
        <v>36</v>
      </c>
      <c r="AX534" s="15" t="s">
        <v>81</v>
      </c>
      <c r="AY534" s="268" t="s">
        <v>139</v>
      </c>
    </row>
    <row r="535" s="16" customFormat="1">
      <c r="A535" s="16"/>
      <c r="B535" s="269"/>
      <c r="C535" s="270"/>
      <c r="D535" s="232" t="s">
        <v>150</v>
      </c>
      <c r="E535" s="271" t="s">
        <v>1</v>
      </c>
      <c r="F535" s="272" t="s">
        <v>172</v>
      </c>
      <c r="G535" s="270"/>
      <c r="H535" s="273">
        <v>44.265000000000001</v>
      </c>
      <c r="I535" s="274"/>
      <c r="J535" s="270"/>
      <c r="K535" s="270"/>
      <c r="L535" s="275"/>
      <c r="M535" s="276"/>
      <c r="N535" s="277"/>
      <c r="O535" s="277"/>
      <c r="P535" s="277"/>
      <c r="Q535" s="277"/>
      <c r="R535" s="277"/>
      <c r="S535" s="277"/>
      <c r="T535" s="278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T535" s="279" t="s">
        <v>150</v>
      </c>
      <c r="AU535" s="279" t="s">
        <v>91</v>
      </c>
      <c r="AV535" s="16" t="s">
        <v>146</v>
      </c>
      <c r="AW535" s="16" t="s">
        <v>36</v>
      </c>
      <c r="AX535" s="16" t="s">
        <v>89</v>
      </c>
      <c r="AY535" s="279" t="s">
        <v>139</v>
      </c>
    </row>
    <row r="536" s="2" customFormat="1" ht="33" customHeight="1">
      <c r="A536" s="39"/>
      <c r="B536" s="40"/>
      <c r="C536" s="219" t="s">
        <v>463</v>
      </c>
      <c r="D536" s="219" t="s">
        <v>141</v>
      </c>
      <c r="E536" s="220" t="s">
        <v>500</v>
      </c>
      <c r="F536" s="221" t="s">
        <v>501</v>
      </c>
      <c r="G536" s="222" t="s">
        <v>196</v>
      </c>
      <c r="H536" s="223">
        <v>56.069000000000003</v>
      </c>
      <c r="I536" s="224"/>
      <c r="J536" s="225">
        <f>ROUND(I536*H536,2)</f>
        <v>0</v>
      </c>
      <c r="K536" s="221" t="s">
        <v>145</v>
      </c>
      <c r="L536" s="45"/>
      <c r="M536" s="226" t="s">
        <v>1</v>
      </c>
      <c r="N536" s="227" t="s">
        <v>46</v>
      </c>
      <c r="O536" s="92"/>
      <c r="P536" s="228">
        <f>O536*H536</f>
        <v>0</v>
      </c>
      <c r="Q536" s="228">
        <v>0</v>
      </c>
      <c r="R536" s="228">
        <f>Q536*H536</f>
        <v>0</v>
      </c>
      <c r="S536" s="228">
        <v>0</v>
      </c>
      <c r="T536" s="229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30" t="s">
        <v>146</v>
      </c>
      <c r="AT536" s="230" t="s">
        <v>141</v>
      </c>
      <c r="AU536" s="230" t="s">
        <v>91</v>
      </c>
      <c r="AY536" s="18" t="s">
        <v>139</v>
      </c>
      <c r="BE536" s="231">
        <f>IF(N536="základní",J536,0)</f>
        <v>0</v>
      </c>
      <c r="BF536" s="231">
        <f>IF(N536="snížená",J536,0)</f>
        <v>0</v>
      </c>
      <c r="BG536" s="231">
        <f>IF(N536="zákl. přenesená",J536,0)</f>
        <v>0</v>
      </c>
      <c r="BH536" s="231">
        <f>IF(N536="sníž. přenesená",J536,0)</f>
        <v>0</v>
      </c>
      <c r="BI536" s="231">
        <f>IF(N536="nulová",J536,0)</f>
        <v>0</v>
      </c>
      <c r="BJ536" s="18" t="s">
        <v>89</v>
      </c>
      <c r="BK536" s="231">
        <f>ROUND(I536*H536,2)</f>
        <v>0</v>
      </c>
      <c r="BL536" s="18" t="s">
        <v>146</v>
      </c>
      <c r="BM536" s="230" t="s">
        <v>1176</v>
      </c>
    </row>
    <row r="537" s="13" customFormat="1">
      <c r="A537" s="13"/>
      <c r="B537" s="237"/>
      <c r="C537" s="238"/>
      <c r="D537" s="232" t="s">
        <v>150</v>
      </c>
      <c r="E537" s="239" t="s">
        <v>1</v>
      </c>
      <c r="F537" s="240" t="s">
        <v>237</v>
      </c>
      <c r="G537" s="238"/>
      <c r="H537" s="239" t="s">
        <v>1</v>
      </c>
      <c r="I537" s="241"/>
      <c r="J537" s="238"/>
      <c r="K537" s="238"/>
      <c r="L537" s="242"/>
      <c r="M537" s="243"/>
      <c r="N537" s="244"/>
      <c r="O537" s="244"/>
      <c r="P537" s="244"/>
      <c r="Q537" s="244"/>
      <c r="R537" s="244"/>
      <c r="S537" s="244"/>
      <c r="T537" s="245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6" t="s">
        <v>150</v>
      </c>
      <c r="AU537" s="246" t="s">
        <v>91</v>
      </c>
      <c r="AV537" s="13" t="s">
        <v>89</v>
      </c>
      <c r="AW537" s="13" t="s">
        <v>36</v>
      </c>
      <c r="AX537" s="13" t="s">
        <v>81</v>
      </c>
      <c r="AY537" s="246" t="s">
        <v>139</v>
      </c>
    </row>
    <row r="538" s="13" customFormat="1">
      <c r="A538" s="13"/>
      <c r="B538" s="237"/>
      <c r="C538" s="238"/>
      <c r="D538" s="232" t="s">
        <v>150</v>
      </c>
      <c r="E538" s="239" t="s">
        <v>1</v>
      </c>
      <c r="F538" s="240" t="s">
        <v>412</v>
      </c>
      <c r="G538" s="238"/>
      <c r="H538" s="239" t="s">
        <v>1</v>
      </c>
      <c r="I538" s="241"/>
      <c r="J538" s="238"/>
      <c r="K538" s="238"/>
      <c r="L538" s="242"/>
      <c r="M538" s="243"/>
      <c r="N538" s="244"/>
      <c r="O538" s="244"/>
      <c r="P538" s="244"/>
      <c r="Q538" s="244"/>
      <c r="R538" s="244"/>
      <c r="S538" s="244"/>
      <c r="T538" s="245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6" t="s">
        <v>150</v>
      </c>
      <c r="AU538" s="246" t="s">
        <v>91</v>
      </c>
      <c r="AV538" s="13" t="s">
        <v>89</v>
      </c>
      <c r="AW538" s="13" t="s">
        <v>36</v>
      </c>
      <c r="AX538" s="13" t="s">
        <v>81</v>
      </c>
      <c r="AY538" s="246" t="s">
        <v>139</v>
      </c>
    </row>
    <row r="539" s="13" customFormat="1">
      <c r="A539" s="13"/>
      <c r="B539" s="237"/>
      <c r="C539" s="238"/>
      <c r="D539" s="232" t="s">
        <v>150</v>
      </c>
      <c r="E539" s="239" t="s">
        <v>1</v>
      </c>
      <c r="F539" s="240" t="s">
        <v>883</v>
      </c>
      <c r="G539" s="238"/>
      <c r="H539" s="239" t="s">
        <v>1</v>
      </c>
      <c r="I539" s="241"/>
      <c r="J539" s="238"/>
      <c r="K539" s="238"/>
      <c r="L539" s="242"/>
      <c r="M539" s="243"/>
      <c r="N539" s="244"/>
      <c r="O539" s="244"/>
      <c r="P539" s="244"/>
      <c r="Q539" s="244"/>
      <c r="R539" s="244"/>
      <c r="S539" s="244"/>
      <c r="T539" s="245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46" t="s">
        <v>150</v>
      </c>
      <c r="AU539" s="246" t="s">
        <v>91</v>
      </c>
      <c r="AV539" s="13" t="s">
        <v>89</v>
      </c>
      <c r="AW539" s="13" t="s">
        <v>36</v>
      </c>
      <c r="AX539" s="13" t="s">
        <v>81</v>
      </c>
      <c r="AY539" s="246" t="s">
        <v>139</v>
      </c>
    </row>
    <row r="540" s="14" customFormat="1">
      <c r="A540" s="14"/>
      <c r="B540" s="247"/>
      <c r="C540" s="248"/>
      <c r="D540" s="232" t="s">
        <v>150</v>
      </c>
      <c r="E540" s="249" t="s">
        <v>1</v>
      </c>
      <c r="F540" s="250" t="s">
        <v>1120</v>
      </c>
      <c r="G540" s="248"/>
      <c r="H540" s="251">
        <v>25.454000000000001</v>
      </c>
      <c r="I540" s="252"/>
      <c r="J540" s="248"/>
      <c r="K540" s="248"/>
      <c r="L540" s="253"/>
      <c r="M540" s="254"/>
      <c r="N540" s="255"/>
      <c r="O540" s="255"/>
      <c r="P540" s="255"/>
      <c r="Q540" s="255"/>
      <c r="R540" s="255"/>
      <c r="S540" s="255"/>
      <c r="T540" s="256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7" t="s">
        <v>150</v>
      </c>
      <c r="AU540" s="257" t="s">
        <v>91</v>
      </c>
      <c r="AV540" s="14" t="s">
        <v>91</v>
      </c>
      <c r="AW540" s="14" t="s">
        <v>36</v>
      </c>
      <c r="AX540" s="14" t="s">
        <v>81</v>
      </c>
      <c r="AY540" s="257" t="s">
        <v>139</v>
      </c>
    </row>
    <row r="541" s="14" customFormat="1">
      <c r="A541" s="14"/>
      <c r="B541" s="247"/>
      <c r="C541" s="248"/>
      <c r="D541" s="232" t="s">
        <v>150</v>
      </c>
      <c r="E541" s="249" t="s">
        <v>1</v>
      </c>
      <c r="F541" s="250" t="s">
        <v>1121</v>
      </c>
      <c r="G541" s="248"/>
      <c r="H541" s="251">
        <v>4.7190000000000003</v>
      </c>
      <c r="I541" s="252"/>
      <c r="J541" s="248"/>
      <c r="K541" s="248"/>
      <c r="L541" s="253"/>
      <c r="M541" s="254"/>
      <c r="N541" s="255"/>
      <c r="O541" s="255"/>
      <c r="P541" s="255"/>
      <c r="Q541" s="255"/>
      <c r="R541" s="255"/>
      <c r="S541" s="255"/>
      <c r="T541" s="256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57" t="s">
        <v>150</v>
      </c>
      <c r="AU541" s="257" t="s">
        <v>91</v>
      </c>
      <c r="AV541" s="14" t="s">
        <v>91</v>
      </c>
      <c r="AW541" s="14" t="s">
        <v>36</v>
      </c>
      <c r="AX541" s="14" t="s">
        <v>81</v>
      </c>
      <c r="AY541" s="257" t="s">
        <v>139</v>
      </c>
    </row>
    <row r="542" s="13" customFormat="1">
      <c r="A542" s="13"/>
      <c r="B542" s="237"/>
      <c r="C542" s="238"/>
      <c r="D542" s="232" t="s">
        <v>150</v>
      </c>
      <c r="E542" s="239" t="s">
        <v>1</v>
      </c>
      <c r="F542" s="240" t="s">
        <v>169</v>
      </c>
      <c r="G542" s="238"/>
      <c r="H542" s="239" t="s">
        <v>1</v>
      </c>
      <c r="I542" s="241"/>
      <c r="J542" s="238"/>
      <c r="K542" s="238"/>
      <c r="L542" s="242"/>
      <c r="M542" s="243"/>
      <c r="N542" s="244"/>
      <c r="O542" s="244"/>
      <c r="P542" s="244"/>
      <c r="Q542" s="244"/>
      <c r="R542" s="244"/>
      <c r="S542" s="244"/>
      <c r="T542" s="245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6" t="s">
        <v>150</v>
      </c>
      <c r="AU542" s="246" t="s">
        <v>91</v>
      </c>
      <c r="AV542" s="13" t="s">
        <v>89</v>
      </c>
      <c r="AW542" s="13" t="s">
        <v>36</v>
      </c>
      <c r="AX542" s="13" t="s">
        <v>81</v>
      </c>
      <c r="AY542" s="246" t="s">
        <v>139</v>
      </c>
    </row>
    <row r="543" s="14" customFormat="1">
      <c r="A543" s="14"/>
      <c r="B543" s="247"/>
      <c r="C543" s="248"/>
      <c r="D543" s="232" t="s">
        <v>150</v>
      </c>
      <c r="E543" s="249" t="s">
        <v>1</v>
      </c>
      <c r="F543" s="250" t="s">
        <v>1122</v>
      </c>
      <c r="G543" s="248"/>
      <c r="H543" s="251">
        <v>0.77000000000000002</v>
      </c>
      <c r="I543" s="252"/>
      <c r="J543" s="248"/>
      <c r="K543" s="248"/>
      <c r="L543" s="253"/>
      <c r="M543" s="254"/>
      <c r="N543" s="255"/>
      <c r="O543" s="255"/>
      <c r="P543" s="255"/>
      <c r="Q543" s="255"/>
      <c r="R543" s="255"/>
      <c r="S543" s="255"/>
      <c r="T543" s="256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7" t="s">
        <v>150</v>
      </c>
      <c r="AU543" s="257" t="s">
        <v>91</v>
      </c>
      <c r="AV543" s="14" t="s">
        <v>91</v>
      </c>
      <c r="AW543" s="14" t="s">
        <v>36</v>
      </c>
      <c r="AX543" s="14" t="s">
        <v>81</v>
      </c>
      <c r="AY543" s="257" t="s">
        <v>139</v>
      </c>
    </row>
    <row r="544" s="14" customFormat="1">
      <c r="A544" s="14"/>
      <c r="B544" s="247"/>
      <c r="C544" s="248"/>
      <c r="D544" s="232" t="s">
        <v>150</v>
      </c>
      <c r="E544" s="249" t="s">
        <v>1</v>
      </c>
      <c r="F544" s="250" t="s">
        <v>1123</v>
      </c>
      <c r="G544" s="248"/>
      <c r="H544" s="251">
        <v>1.518</v>
      </c>
      <c r="I544" s="252"/>
      <c r="J544" s="248"/>
      <c r="K544" s="248"/>
      <c r="L544" s="253"/>
      <c r="M544" s="254"/>
      <c r="N544" s="255"/>
      <c r="O544" s="255"/>
      <c r="P544" s="255"/>
      <c r="Q544" s="255"/>
      <c r="R544" s="255"/>
      <c r="S544" s="255"/>
      <c r="T544" s="256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7" t="s">
        <v>150</v>
      </c>
      <c r="AU544" s="257" t="s">
        <v>91</v>
      </c>
      <c r="AV544" s="14" t="s">
        <v>91</v>
      </c>
      <c r="AW544" s="14" t="s">
        <v>36</v>
      </c>
      <c r="AX544" s="14" t="s">
        <v>81</v>
      </c>
      <c r="AY544" s="257" t="s">
        <v>139</v>
      </c>
    </row>
    <row r="545" s="15" customFormat="1">
      <c r="A545" s="15"/>
      <c r="B545" s="258"/>
      <c r="C545" s="259"/>
      <c r="D545" s="232" t="s">
        <v>150</v>
      </c>
      <c r="E545" s="260" t="s">
        <v>1</v>
      </c>
      <c r="F545" s="261" t="s">
        <v>156</v>
      </c>
      <c r="G545" s="259"/>
      <c r="H545" s="262">
        <v>32.460999999999999</v>
      </c>
      <c r="I545" s="263"/>
      <c r="J545" s="259"/>
      <c r="K545" s="259"/>
      <c r="L545" s="264"/>
      <c r="M545" s="265"/>
      <c r="N545" s="266"/>
      <c r="O545" s="266"/>
      <c r="P545" s="266"/>
      <c r="Q545" s="266"/>
      <c r="R545" s="266"/>
      <c r="S545" s="266"/>
      <c r="T545" s="267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T545" s="268" t="s">
        <v>150</v>
      </c>
      <c r="AU545" s="268" t="s">
        <v>91</v>
      </c>
      <c r="AV545" s="15" t="s">
        <v>157</v>
      </c>
      <c r="AW545" s="15" t="s">
        <v>36</v>
      </c>
      <c r="AX545" s="15" t="s">
        <v>81</v>
      </c>
      <c r="AY545" s="268" t="s">
        <v>139</v>
      </c>
    </row>
    <row r="546" s="13" customFormat="1">
      <c r="A546" s="13"/>
      <c r="B546" s="237"/>
      <c r="C546" s="238"/>
      <c r="D546" s="232" t="s">
        <v>150</v>
      </c>
      <c r="E546" s="239" t="s">
        <v>1</v>
      </c>
      <c r="F546" s="240" t="s">
        <v>415</v>
      </c>
      <c r="G546" s="238"/>
      <c r="H546" s="239" t="s">
        <v>1</v>
      </c>
      <c r="I546" s="241"/>
      <c r="J546" s="238"/>
      <c r="K546" s="238"/>
      <c r="L546" s="242"/>
      <c r="M546" s="243"/>
      <c r="N546" s="244"/>
      <c r="O546" s="244"/>
      <c r="P546" s="244"/>
      <c r="Q546" s="244"/>
      <c r="R546" s="244"/>
      <c r="S546" s="244"/>
      <c r="T546" s="245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6" t="s">
        <v>150</v>
      </c>
      <c r="AU546" s="246" t="s">
        <v>91</v>
      </c>
      <c r="AV546" s="13" t="s">
        <v>89</v>
      </c>
      <c r="AW546" s="13" t="s">
        <v>36</v>
      </c>
      <c r="AX546" s="13" t="s">
        <v>81</v>
      </c>
      <c r="AY546" s="246" t="s">
        <v>139</v>
      </c>
    </row>
    <row r="547" s="13" customFormat="1">
      <c r="A547" s="13"/>
      <c r="B547" s="237"/>
      <c r="C547" s="238"/>
      <c r="D547" s="232" t="s">
        <v>150</v>
      </c>
      <c r="E547" s="239" t="s">
        <v>1</v>
      </c>
      <c r="F547" s="240" t="s">
        <v>883</v>
      </c>
      <c r="G547" s="238"/>
      <c r="H547" s="239" t="s">
        <v>1</v>
      </c>
      <c r="I547" s="241"/>
      <c r="J547" s="238"/>
      <c r="K547" s="238"/>
      <c r="L547" s="242"/>
      <c r="M547" s="243"/>
      <c r="N547" s="244"/>
      <c r="O547" s="244"/>
      <c r="P547" s="244"/>
      <c r="Q547" s="244"/>
      <c r="R547" s="244"/>
      <c r="S547" s="244"/>
      <c r="T547" s="245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46" t="s">
        <v>150</v>
      </c>
      <c r="AU547" s="246" t="s">
        <v>91</v>
      </c>
      <c r="AV547" s="13" t="s">
        <v>89</v>
      </c>
      <c r="AW547" s="13" t="s">
        <v>36</v>
      </c>
      <c r="AX547" s="13" t="s">
        <v>81</v>
      </c>
      <c r="AY547" s="246" t="s">
        <v>139</v>
      </c>
    </row>
    <row r="548" s="14" customFormat="1">
      <c r="A548" s="14"/>
      <c r="B548" s="247"/>
      <c r="C548" s="248"/>
      <c r="D548" s="232" t="s">
        <v>150</v>
      </c>
      <c r="E548" s="249" t="s">
        <v>1</v>
      </c>
      <c r="F548" s="250" t="s">
        <v>1139</v>
      </c>
      <c r="G548" s="248"/>
      <c r="H548" s="251">
        <v>18.512</v>
      </c>
      <c r="I548" s="252"/>
      <c r="J548" s="248"/>
      <c r="K548" s="248"/>
      <c r="L548" s="253"/>
      <c r="M548" s="254"/>
      <c r="N548" s="255"/>
      <c r="O548" s="255"/>
      <c r="P548" s="255"/>
      <c r="Q548" s="255"/>
      <c r="R548" s="255"/>
      <c r="S548" s="255"/>
      <c r="T548" s="256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57" t="s">
        <v>150</v>
      </c>
      <c r="AU548" s="257" t="s">
        <v>91</v>
      </c>
      <c r="AV548" s="14" t="s">
        <v>91</v>
      </c>
      <c r="AW548" s="14" t="s">
        <v>36</v>
      </c>
      <c r="AX548" s="14" t="s">
        <v>81</v>
      </c>
      <c r="AY548" s="257" t="s">
        <v>139</v>
      </c>
    </row>
    <row r="549" s="14" customFormat="1">
      <c r="A549" s="14"/>
      <c r="B549" s="247"/>
      <c r="C549" s="248"/>
      <c r="D549" s="232" t="s">
        <v>150</v>
      </c>
      <c r="E549" s="249" t="s">
        <v>1</v>
      </c>
      <c r="F549" s="250" t="s">
        <v>1140</v>
      </c>
      <c r="G549" s="248"/>
      <c r="H549" s="251">
        <v>3.4319999999999999</v>
      </c>
      <c r="I549" s="252"/>
      <c r="J549" s="248"/>
      <c r="K549" s="248"/>
      <c r="L549" s="253"/>
      <c r="M549" s="254"/>
      <c r="N549" s="255"/>
      <c r="O549" s="255"/>
      <c r="P549" s="255"/>
      <c r="Q549" s="255"/>
      <c r="R549" s="255"/>
      <c r="S549" s="255"/>
      <c r="T549" s="256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57" t="s">
        <v>150</v>
      </c>
      <c r="AU549" s="257" t="s">
        <v>91</v>
      </c>
      <c r="AV549" s="14" t="s">
        <v>91</v>
      </c>
      <c r="AW549" s="14" t="s">
        <v>36</v>
      </c>
      <c r="AX549" s="14" t="s">
        <v>81</v>
      </c>
      <c r="AY549" s="257" t="s">
        <v>139</v>
      </c>
    </row>
    <row r="550" s="13" customFormat="1">
      <c r="A550" s="13"/>
      <c r="B550" s="237"/>
      <c r="C550" s="238"/>
      <c r="D550" s="232" t="s">
        <v>150</v>
      </c>
      <c r="E550" s="239" t="s">
        <v>1</v>
      </c>
      <c r="F550" s="240" t="s">
        <v>169</v>
      </c>
      <c r="G550" s="238"/>
      <c r="H550" s="239" t="s">
        <v>1</v>
      </c>
      <c r="I550" s="241"/>
      <c r="J550" s="238"/>
      <c r="K550" s="238"/>
      <c r="L550" s="242"/>
      <c r="M550" s="243"/>
      <c r="N550" s="244"/>
      <c r="O550" s="244"/>
      <c r="P550" s="244"/>
      <c r="Q550" s="244"/>
      <c r="R550" s="244"/>
      <c r="S550" s="244"/>
      <c r="T550" s="245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6" t="s">
        <v>150</v>
      </c>
      <c r="AU550" s="246" t="s">
        <v>91</v>
      </c>
      <c r="AV550" s="13" t="s">
        <v>89</v>
      </c>
      <c r="AW550" s="13" t="s">
        <v>36</v>
      </c>
      <c r="AX550" s="13" t="s">
        <v>81</v>
      </c>
      <c r="AY550" s="246" t="s">
        <v>139</v>
      </c>
    </row>
    <row r="551" s="14" customFormat="1">
      <c r="A551" s="14"/>
      <c r="B551" s="247"/>
      <c r="C551" s="248"/>
      <c r="D551" s="232" t="s">
        <v>150</v>
      </c>
      <c r="E551" s="249" t="s">
        <v>1</v>
      </c>
      <c r="F551" s="250" t="s">
        <v>1141</v>
      </c>
      <c r="G551" s="248"/>
      <c r="H551" s="251">
        <v>0.56000000000000005</v>
      </c>
      <c r="I551" s="252"/>
      <c r="J551" s="248"/>
      <c r="K551" s="248"/>
      <c r="L551" s="253"/>
      <c r="M551" s="254"/>
      <c r="N551" s="255"/>
      <c r="O551" s="255"/>
      <c r="P551" s="255"/>
      <c r="Q551" s="255"/>
      <c r="R551" s="255"/>
      <c r="S551" s="255"/>
      <c r="T551" s="256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57" t="s">
        <v>150</v>
      </c>
      <c r="AU551" s="257" t="s">
        <v>91</v>
      </c>
      <c r="AV551" s="14" t="s">
        <v>91</v>
      </c>
      <c r="AW551" s="14" t="s">
        <v>36</v>
      </c>
      <c r="AX551" s="14" t="s">
        <v>81</v>
      </c>
      <c r="AY551" s="257" t="s">
        <v>139</v>
      </c>
    </row>
    <row r="552" s="14" customFormat="1">
      <c r="A552" s="14"/>
      <c r="B552" s="247"/>
      <c r="C552" s="248"/>
      <c r="D552" s="232" t="s">
        <v>150</v>
      </c>
      <c r="E552" s="249" t="s">
        <v>1</v>
      </c>
      <c r="F552" s="250" t="s">
        <v>1142</v>
      </c>
      <c r="G552" s="248"/>
      <c r="H552" s="251">
        <v>1.1040000000000001</v>
      </c>
      <c r="I552" s="252"/>
      <c r="J552" s="248"/>
      <c r="K552" s="248"/>
      <c r="L552" s="253"/>
      <c r="M552" s="254"/>
      <c r="N552" s="255"/>
      <c r="O552" s="255"/>
      <c r="P552" s="255"/>
      <c r="Q552" s="255"/>
      <c r="R552" s="255"/>
      <c r="S552" s="255"/>
      <c r="T552" s="256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7" t="s">
        <v>150</v>
      </c>
      <c r="AU552" s="257" t="s">
        <v>91</v>
      </c>
      <c r="AV552" s="14" t="s">
        <v>91</v>
      </c>
      <c r="AW552" s="14" t="s">
        <v>36</v>
      </c>
      <c r="AX552" s="14" t="s">
        <v>81</v>
      </c>
      <c r="AY552" s="257" t="s">
        <v>139</v>
      </c>
    </row>
    <row r="553" s="15" customFormat="1">
      <c r="A553" s="15"/>
      <c r="B553" s="258"/>
      <c r="C553" s="259"/>
      <c r="D553" s="232" t="s">
        <v>150</v>
      </c>
      <c r="E553" s="260" t="s">
        <v>1</v>
      </c>
      <c r="F553" s="261" t="s">
        <v>156</v>
      </c>
      <c r="G553" s="259"/>
      <c r="H553" s="262">
        <v>23.608000000000001</v>
      </c>
      <c r="I553" s="263"/>
      <c r="J553" s="259"/>
      <c r="K553" s="259"/>
      <c r="L553" s="264"/>
      <c r="M553" s="265"/>
      <c r="N553" s="266"/>
      <c r="O553" s="266"/>
      <c r="P553" s="266"/>
      <c r="Q553" s="266"/>
      <c r="R553" s="266"/>
      <c r="S553" s="266"/>
      <c r="T553" s="267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68" t="s">
        <v>150</v>
      </c>
      <c r="AU553" s="268" t="s">
        <v>91</v>
      </c>
      <c r="AV553" s="15" t="s">
        <v>157</v>
      </c>
      <c r="AW553" s="15" t="s">
        <v>36</v>
      </c>
      <c r="AX553" s="15" t="s">
        <v>81</v>
      </c>
      <c r="AY553" s="268" t="s">
        <v>139</v>
      </c>
    </row>
    <row r="554" s="16" customFormat="1">
      <c r="A554" s="16"/>
      <c r="B554" s="269"/>
      <c r="C554" s="270"/>
      <c r="D554" s="232" t="s">
        <v>150</v>
      </c>
      <c r="E554" s="271" t="s">
        <v>1</v>
      </c>
      <c r="F554" s="272" t="s">
        <v>172</v>
      </c>
      <c r="G554" s="270"/>
      <c r="H554" s="273">
        <v>56.069000000000003</v>
      </c>
      <c r="I554" s="274"/>
      <c r="J554" s="270"/>
      <c r="K554" s="270"/>
      <c r="L554" s="275"/>
      <c r="M554" s="276"/>
      <c r="N554" s="277"/>
      <c r="O554" s="277"/>
      <c r="P554" s="277"/>
      <c r="Q554" s="277"/>
      <c r="R554" s="277"/>
      <c r="S554" s="277"/>
      <c r="T554" s="278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T554" s="279" t="s">
        <v>150</v>
      </c>
      <c r="AU554" s="279" t="s">
        <v>91</v>
      </c>
      <c r="AV554" s="16" t="s">
        <v>146</v>
      </c>
      <c r="AW554" s="16" t="s">
        <v>36</v>
      </c>
      <c r="AX554" s="16" t="s">
        <v>89</v>
      </c>
      <c r="AY554" s="279" t="s">
        <v>139</v>
      </c>
    </row>
    <row r="555" s="2" customFormat="1" ht="24.15" customHeight="1">
      <c r="A555" s="39"/>
      <c r="B555" s="40"/>
      <c r="C555" s="219" t="s">
        <v>470</v>
      </c>
      <c r="D555" s="219" t="s">
        <v>141</v>
      </c>
      <c r="E555" s="220" t="s">
        <v>504</v>
      </c>
      <c r="F555" s="221" t="s">
        <v>505</v>
      </c>
      <c r="G555" s="222" t="s">
        <v>196</v>
      </c>
      <c r="H555" s="223">
        <v>67.873000000000005</v>
      </c>
      <c r="I555" s="224"/>
      <c r="J555" s="225">
        <f>ROUND(I555*H555,2)</f>
        <v>0</v>
      </c>
      <c r="K555" s="221" t="s">
        <v>145</v>
      </c>
      <c r="L555" s="45"/>
      <c r="M555" s="226" t="s">
        <v>1</v>
      </c>
      <c r="N555" s="227" t="s">
        <v>46</v>
      </c>
      <c r="O555" s="92"/>
      <c r="P555" s="228">
        <f>O555*H555</f>
        <v>0</v>
      </c>
      <c r="Q555" s="228">
        <v>0.0060099999999999997</v>
      </c>
      <c r="R555" s="228">
        <f>Q555*H555</f>
        <v>0.40791673000000001</v>
      </c>
      <c r="S555" s="228">
        <v>0</v>
      </c>
      <c r="T555" s="229">
        <f>S555*H555</f>
        <v>0</v>
      </c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R555" s="230" t="s">
        <v>146</v>
      </c>
      <c r="AT555" s="230" t="s">
        <v>141</v>
      </c>
      <c r="AU555" s="230" t="s">
        <v>91</v>
      </c>
      <c r="AY555" s="18" t="s">
        <v>139</v>
      </c>
      <c r="BE555" s="231">
        <f>IF(N555="základní",J555,0)</f>
        <v>0</v>
      </c>
      <c r="BF555" s="231">
        <f>IF(N555="snížená",J555,0)</f>
        <v>0</v>
      </c>
      <c r="BG555" s="231">
        <f>IF(N555="zákl. přenesená",J555,0)</f>
        <v>0</v>
      </c>
      <c r="BH555" s="231">
        <f>IF(N555="sníž. přenesená",J555,0)</f>
        <v>0</v>
      </c>
      <c r="BI555" s="231">
        <f>IF(N555="nulová",J555,0)</f>
        <v>0</v>
      </c>
      <c r="BJ555" s="18" t="s">
        <v>89</v>
      </c>
      <c r="BK555" s="231">
        <f>ROUND(I555*H555,2)</f>
        <v>0</v>
      </c>
      <c r="BL555" s="18" t="s">
        <v>146</v>
      </c>
      <c r="BM555" s="230" t="s">
        <v>1177</v>
      </c>
    </row>
    <row r="556" s="13" customFormat="1">
      <c r="A556" s="13"/>
      <c r="B556" s="237"/>
      <c r="C556" s="238"/>
      <c r="D556" s="232" t="s">
        <v>150</v>
      </c>
      <c r="E556" s="239" t="s">
        <v>1</v>
      </c>
      <c r="F556" s="240" t="s">
        <v>237</v>
      </c>
      <c r="G556" s="238"/>
      <c r="H556" s="239" t="s">
        <v>1</v>
      </c>
      <c r="I556" s="241"/>
      <c r="J556" s="238"/>
      <c r="K556" s="238"/>
      <c r="L556" s="242"/>
      <c r="M556" s="243"/>
      <c r="N556" s="244"/>
      <c r="O556" s="244"/>
      <c r="P556" s="244"/>
      <c r="Q556" s="244"/>
      <c r="R556" s="244"/>
      <c r="S556" s="244"/>
      <c r="T556" s="245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6" t="s">
        <v>150</v>
      </c>
      <c r="AU556" s="246" t="s">
        <v>91</v>
      </c>
      <c r="AV556" s="13" t="s">
        <v>89</v>
      </c>
      <c r="AW556" s="13" t="s">
        <v>36</v>
      </c>
      <c r="AX556" s="13" t="s">
        <v>81</v>
      </c>
      <c r="AY556" s="246" t="s">
        <v>139</v>
      </c>
    </row>
    <row r="557" s="13" customFormat="1">
      <c r="A557" s="13"/>
      <c r="B557" s="237"/>
      <c r="C557" s="238"/>
      <c r="D557" s="232" t="s">
        <v>150</v>
      </c>
      <c r="E557" s="239" t="s">
        <v>1</v>
      </c>
      <c r="F557" s="240" t="s">
        <v>507</v>
      </c>
      <c r="G557" s="238"/>
      <c r="H557" s="239" t="s">
        <v>1</v>
      </c>
      <c r="I557" s="241"/>
      <c r="J557" s="238"/>
      <c r="K557" s="238"/>
      <c r="L557" s="242"/>
      <c r="M557" s="243"/>
      <c r="N557" s="244"/>
      <c r="O557" s="244"/>
      <c r="P557" s="244"/>
      <c r="Q557" s="244"/>
      <c r="R557" s="244"/>
      <c r="S557" s="244"/>
      <c r="T557" s="245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6" t="s">
        <v>150</v>
      </c>
      <c r="AU557" s="246" t="s">
        <v>91</v>
      </c>
      <c r="AV557" s="13" t="s">
        <v>89</v>
      </c>
      <c r="AW557" s="13" t="s">
        <v>36</v>
      </c>
      <c r="AX557" s="13" t="s">
        <v>81</v>
      </c>
      <c r="AY557" s="246" t="s">
        <v>139</v>
      </c>
    </row>
    <row r="558" s="13" customFormat="1">
      <c r="A558" s="13"/>
      <c r="B558" s="237"/>
      <c r="C558" s="238"/>
      <c r="D558" s="232" t="s">
        <v>150</v>
      </c>
      <c r="E558" s="239" t="s">
        <v>1</v>
      </c>
      <c r="F558" s="240" t="s">
        <v>883</v>
      </c>
      <c r="G558" s="238"/>
      <c r="H558" s="239" t="s">
        <v>1</v>
      </c>
      <c r="I558" s="241"/>
      <c r="J558" s="238"/>
      <c r="K558" s="238"/>
      <c r="L558" s="242"/>
      <c r="M558" s="243"/>
      <c r="N558" s="244"/>
      <c r="O558" s="244"/>
      <c r="P558" s="244"/>
      <c r="Q558" s="244"/>
      <c r="R558" s="244"/>
      <c r="S558" s="244"/>
      <c r="T558" s="245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46" t="s">
        <v>150</v>
      </c>
      <c r="AU558" s="246" t="s">
        <v>91</v>
      </c>
      <c r="AV558" s="13" t="s">
        <v>89</v>
      </c>
      <c r="AW558" s="13" t="s">
        <v>36</v>
      </c>
      <c r="AX558" s="13" t="s">
        <v>81</v>
      </c>
      <c r="AY558" s="246" t="s">
        <v>139</v>
      </c>
    </row>
    <row r="559" s="14" customFormat="1">
      <c r="A559" s="14"/>
      <c r="B559" s="247"/>
      <c r="C559" s="248"/>
      <c r="D559" s="232" t="s">
        <v>150</v>
      </c>
      <c r="E559" s="249" t="s">
        <v>1</v>
      </c>
      <c r="F559" s="250" t="s">
        <v>1120</v>
      </c>
      <c r="G559" s="248"/>
      <c r="H559" s="251">
        <v>25.454000000000001</v>
      </c>
      <c r="I559" s="252"/>
      <c r="J559" s="248"/>
      <c r="K559" s="248"/>
      <c r="L559" s="253"/>
      <c r="M559" s="254"/>
      <c r="N559" s="255"/>
      <c r="O559" s="255"/>
      <c r="P559" s="255"/>
      <c r="Q559" s="255"/>
      <c r="R559" s="255"/>
      <c r="S559" s="255"/>
      <c r="T559" s="256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57" t="s">
        <v>150</v>
      </c>
      <c r="AU559" s="257" t="s">
        <v>91</v>
      </c>
      <c r="AV559" s="14" t="s">
        <v>91</v>
      </c>
      <c r="AW559" s="14" t="s">
        <v>36</v>
      </c>
      <c r="AX559" s="14" t="s">
        <v>81</v>
      </c>
      <c r="AY559" s="257" t="s">
        <v>139</v>
      </c>
    </row>
    <row r="560" s="14" customFormat="1">
      <c r="A560" s="14"/>
      <c r="B560" s="247"/>
      <c r="C560" s="248"/>
      <c r="D560" s="232" t="s">
        <v>150</v>
      </c>
      <c r="E560" s="249" t="s">
        <v>1</v>
      </c>
      <c r="F560" s="250" t="s">
        <v>1121</v>
      </c>
      <c r="G560" s="248"/>
      <c r="H560" s="251">
        <v>4.7190000000000003</v>
      </c>
      <c r="I560" s="252"/>
      <c r="J560" s="248"/>
      <c r="K560" s="248"/>
      <c r="L560" s="253"/>
      <c r="M560" s="254"/>
      <c r="N560" s="255"/>
      <c r="O560" s="255"/>
      <c r="P560" s="255"/>
      <c r="Q560" s="255"/>
      <c r="R560" s="255"/>
      <c r="S560" s="255"/>
      <c r="T560" s="256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57" t="s">
        <v>150</v>
      </c>
      <c r="AU560" s="257" t="s">
        <v>91</v>
      </c>
      <c r="AV560" s="14" t="s">
        <v>91</v>
      </c>
      <c r="AW560" s="14" t="s">
        <v>36</v>
      </c>
      <c r="AX560" s="14" t="s">
        <v>81</v>
      </c>
      <c r="AY560" s="257" t="s">
        <v>139</v>
      </c>
    </row>
    <row r="561" s="13" customFormat="1">
      <c r="A561" s="13"/>
      <c r="B561" s="237"/>
      <c r="C561" s="238"/>
      <c r="D561" s="232" t="s">
        <v>150</v>
      </c>
      <c r="E561" s="239" t="s">
        <v>1</v>
      </c>
      <c r="F561" s="240" t="s">
        <v>169</v>
      </c>
      <c r="G561" s="238"/>
      <c r="H561" s="239" t="s">
        <v>1</v>
      </c>
      <c r="I561" s="241"/>
      <c r="J561" s="238"/>
      <c r="K561" s="238"/>
      <c r="L561" s="242"/>
      <c r="M561" s="243"/>
      <c r="N561" s="244"/>
      <c r="O561" s="244"/>
      <c r="P561" s="244"/>
      <c r="Q561" s="244"/>
      <c r="R561" s="244"/>
      <c r="S561" s="244"/>
      <c r="T561" s="245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46" t="s">
        <v>150</v>
      </c>
      <c r="AU561" s="246" t="s">
        <v>91</v>
      </c>
      <c r="AV561" s="13" t="s">
        <v>89</v>
      </c>
      <c r="AW561" s="13" t="s">
        <v>36</v>
      </c>
      <c r="AX561" s="13" t="s">
        <v>81</v>
      </c>
      <c r="AY561" s="246" t="s">
        <v>139</v>
      </c>
    </row>
    <row r="562" s="14" customFormat="1">
      <c r="A562" s="14"/>
      <c r="B562" s="247"/>
      <c r="C562" s="248"/>
      <c r="D562" s="232" t="s">
        <v>150</v>
      </c>
      <c r="E562" s="249" t="s">
        <v>1</v>
      </c>
      <c r="F562" s="250" t="s">
        <v>1122</v>
      </c>
      <c r="G562" s="248"/>
      <c r="H562" s="251">
        <v>0.77000000000000002</v>
      </c>
      <c r="I562" s="252"/>
      <c r="J562" s="248"/>
      <c r="K562" s="248"/>
      <c r="L562" s="253"/>
      <c r="M562" s="254"/>
      <c r="N562" s="255"/>
      <c r="O562" s="255"/>
      <c r="P562" s="255"/>
      <c r="Q562" s="255"/>
      <c r="R562" s="255"/>
      <c r="S562" s="255"/>
      <c r="T562" s="256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57" t="s">
        <v>150</v>
      </c>
      <c r="AU562" s="257" t="s">
        <v>91</v>
      </c>
      <c r="AV562" s="14" t="s">
        <v>91</v>
      </c>
      <c r="AW562" s="14" t="s">
        <v>36</v>
      </c>
      <c r="AX562" s="14" t="s">
        <v>81</v>
      </c>
      <c r="AY562" s="257" t="s">
        <v>139</v>
      </c>
    </row>
    <row r="563" s="14" customFormat="1">
      <c r="A563" s="14"/>
      <c r="B563" s="247"/>
      <c r="C563" s="248"/>
      <c r="D563" s="232" t="s">
        <v>150</v>
      </c>
      <c r="E563" s="249" t="s">
        <v>1</v>
      </c>
      <c r="F563" s="250" t="s">
        <v>1123</v>
      </c>
      <c r="G563" s="248"/>
      <c r="H563" s="251">
        <v>1.518</v>
      </c>
      <c r="I563" s="252"/>
      <c r="J563" s="248"/>
      <c r="K563" s="248"/>
      <c r="L563" s="253"/>
      <c r="M563" s="254"/>
      <c r="N563" s="255"/>
      <c r="O563" s="255"/>
      <c r="P563" s="255"/>
      <c r="Q563" s="255"/>
      <c r="R563" s="255"/>
      <c r="S563" s="255"/>
      <c r="T563" s="256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7" t="s">
        <v>150</v>
      </c>
      <c r="AU563" s="257" t="s">
        <v>91</v>
      </c>
      <c r="AV563" s="14" t="s">
        <v>91</v>
      </c>
      <c r="AW563" s="14" t="s">
        <v>36</v>
      </c>
      <c r="AX563" s="14" t="s">
        <v>81</v>
      </c>
      <c r="AY563" s="257" t="s">
        <v>139</v>
      </c>
    </row>
    <row r="564" s="15" customFormat="1">
      <c r="A564" s="15"/>
      <c r="B564" s="258"/>
      <c r="C564" s="259"/>
      <c r="D564" s="232" t="s">
        <v>150</v>
      </c>
      <c r="E564" s="260" t="s">
        <v>1</v>
      </c>
      <c r="F564" s="261" t="s">
        <v>156</v>
      </c>
      <c r="G564" s="259"/>
      <c r="H564" s="262">
        <v>32.460999999999999</v>
      </c>
      <c r="I564" s="263"/>
      <c r="J564" s="259"/>
      <c r="K564" s="259"/>
      <c r="L564" s="264"/>
      <c r="M564" s="265"/>
      <c r="N564" s="266"/>
      <c r="O564" s="266"/>
      <c r="P564" s="266"/>
      <c r="Q564" s="266"/>
      <c r="R564" s="266"/>
      <c r="S564" s="266"/>
      <c r="T564" s="267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T564" s="268" t="s">
        <v>150</v>
      </c>
      <c r="AU564" s="268" t="s">
        <v>91</v>
      </c>
      <c r="AV564" s="15" t="s">
        <v>157</v>
      </c>
      <c r="AW564" s="15" t="s">
        <v>36</v>
      </c>
      <c r="AX564" s="15" t="s">
        <v>81</v>
      </c>
      <c r="AY564" s="268" t="s">
        <v>139</v>
      </c>
    </row>
    <row r="565" s="13" customFormat="1">
      <c r="A565" s="13"/>
      <c r="B565" s="237"/>
      <c r="C565" s="238"/>
      <c r="D565" s="232" t="s">
        <v>150</v>
      </c>
      <c r="E565" s="239" t="s">
        <v>1</v>
      </c>
      <c r="F565" s="240" t="s">
        <v>508</v>
      </c>
      <c r="G565" s="238"/>
      <c r="H565" s="239" t="s">
        <v>1</v>
      </c>
      <c r="I565" s="241"/>
      <c r="J565" s="238"/>
      <c r="K565" s="238"/>
      <c r="L565" s="242"/>
      <c r="M565" s="243"/>
      <c r="N565" s="244"/>
      <c r="O565" s="244"/>
      <c r="P565" s="244"/>
      <c r="Q565" s="244"/>
      <c r="R565" s="244"/>
      <c r="S565" s="244"/>
      <c r="T565" s="245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6" t="s">
        <v>150</v>
      </c>
      <c r="AU565" s="246" t="s">
        <v>91</v>
      </c>
      <c r="AV565" s="13" t="s">
        <v>89</v>
      </c>
      <c r="AW565" s="13" t="s">
        <v>36</v>
      </c>
      <c r="AX565" s="13" t="s">
        <v>81</v>
      </c>
      <c r="AY565" s="246" t="s">
        <v>139</v>
      </c>
    </row>
    <row r="566" s="13" customFormat="1">
      <c r="A566" s="13"/>
      <c r="B566" s="237"/>
      <c r="C566" s="238"/>
      <c r="D566" s="232" t="s">
        <v>150</v>
      </c>
      <c r="E566" s="239" t="s">
        <v>1</v>
      </c>
      <c r="F566" s="240" t="s">
        <v>883</v>
      </c>
      <c r="G566" s="238"/>
      <c r="H566" s="239" t="s">
        <v>1</v>
      </c>
      <c r="I566" s="241"/>
      <c r="J566" s="238"/>
      <c r="K566" s="238"/>
      <c r="L566" s="242"/>
      <c r="M566" s="243"/>
      <c r="N566" s="244"/>
      <c r="O566" s="244"/>
      <c r="P566" s="244"/>
      <c r="Q566" s="244"/>
      <c r="R566" s="244"/>
      <c r="S566" s="244"/>
      <c r="T566" s="245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6" t="s">
        <v>150</v>
      </c>
      <c r="AU566" s="246" t="s">
        <v>91</v>
      </c>
      <c r="AV566" s="13" t="s">
        <v>89</v>
      </c>
      <c r="AW566" s="13" t="s">
        <v>36</v>
      </c>
      <c r="AX566" s="13" t="s">
        <v>81</v>
      </c>
      <c r="AY566" s="246" t="s">
        <v>139</v>
      </c>
    </row>
    <row r="567" s="14" customFormat="1">
      <c r="A567" s="14"/>
      <c r="B567" s="247"/>
      <c r="C567" s="248"/>
      <c r="D567" s="232" t="s">
        <v>150</v>
      </c>
      <c r="E567" s="249" t="s">
        <v>1</v>
      </c>
      <c r="F567" s="250" t="s">
        <v>1143</v>
      </c>
      <c r="G567" s="248"/>
      <c r="H567" s="251">
        <v>27.768000000000001</v>
      </c>
      <c r="I567" s="252"/>
      <c r="J567" s="248"/>
      <c r="K567" s="248"/>
      <c r="L567" s="253"/>
      <c r="M567" s="254"/>
      <c r="N567" s="255"/>
      <c r="O567" s="255"/>
      <c r="P567" s="255"/>
      <c r="Q567" s="255"/>
      <c r="R567" s="255"/>
      <c r="S567" s="255"/>
      <c r="T567" s="256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7" t="s">
        <v>150</v>
      </c>
      <c r="AU567" s="257" t="s">
        <v>91</v>
      </c>
      <c r="AV567" s="14" t="s">
        <v>91</v>
      </c>
      <c r="AW567" s="14" t="s">
        <v>36</v>
      </c>
      <c r="AX567" s="14" t="s">
        <v>81</v>
      </c>
      <c r="AY567" s="257" t="s">
        <v>139</v>
      </c>
    </row>
    <row r="568" s="14" customFormat="1">
      <c r="A568" s="14"/>
      <c r="B568" s="247"/>
      <c r="C568" s="248"/>
      <c r="D568" s="232" t="s">
        <v>150</v>
      </c>
      <c r="E568" s="249" t="s">
        <v>1</v>
      </c>
      <c r="F568" s="250" t="s">
        <v>1144</v>
      </c>
      <c r="G568" s="248"/>
      <c r="H568" s="251">
        <v>5.1479999999999997</v>
      </c>
      <c r="I568" s="252"/>
      <c r="J568" s="248"/>
      <c r="K568" s="248"/>
      <c r="L568" s="253"/>
      <c r="M568" s="254"/>
      <c r="N568" s="255"/>
      <c r="O568" s="255"/>
      <c r="P568" s="255"/>
      <c r="Q568" s="255"/>
      <c r="R568" s="255"/>
      <c r="S568" s="255"/>
      <c r="T568" s="256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57" t="s">
        <v>150</v>
      </c>
      <c r="AU568" s="257" t="s">
        <v>91</v>
      </c>
      <c r="AV568" s="14" t="s">
        <v>91</v>
      </c>
      <c r="AW568" s="14" t="s">
        <v>36</v>
      </c>
      <c r="AX568" s="14" t="s">
        <v>81</v>
      </c>
      <c r="AY568" s="257" t="s">
        <v>139</v>
      </c>
    </row>
    <row r="569" s="13" customFormat="1">
      <c r="A569" s="13"/>
      <c r="B569" s="237"/>
      <c r="C569" s="238"/>
      <c r="D569" s="232" t="s">
        <v>150</v>
      </c>
      <c r="E569" s="239" t="s">
        <v>1</v>
      </c>
      <c r="F569" s="240" t="s">
        <v>169</v>
      </c>
      <c r="G569" s="238"/>
      <c r="H569" s="239" t="s">
        <v>1</v>
      </c>
      <c r="I569" s="241"/>
      <c r="J569" s="238"/>
      <c r="K569" s="238"/>
      <c r="L569" s="242"/>
      <c r="M569" s="243"/>
      <c r="N569" s="244"/>
      <c r="O569" s="244"/>
      <c r="P569" s="244"/>
      <c r="Q569" s="244"/>
      <c r="R569" s="244"/>
      <c r="S569" s="244"/>
      <c r="T569" s="245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46" t="s">
        <v>150</v>
      </c>
      <c r="AU569" s="246" t="s">
        <v>91</v>
      </c>
      <c r="AV569" s="13" t="s">
        <v>89</v>
      </c>
      <c r="AW569" s="13" t="s">
        <v>36</v>
      </c>
      <c r="AX569" s="13" t="s">
        <v>81</v>
      </c>
      <c r="AY569" s="246" t="s">
        <v>139</v>
      </c>
    </row>
    <row r="570" s="14" customFormat="1">
      <c r="A570" s="14"/>
      <c r="B570" s="247"/>
      <c r="C570" s="248"/>
      <c r="D570" s="232" t="s">
        <v>150</v>
      </c>
      <c r="E570" s="249" t="s">
        <v>1</v>
      </c>
      <c r="F570" s="250" t="s">
        <v>1145</v>
      </c>
      <c r="G570" s="248"/>
      <c r="H570" s="251">
        <v>0.83999999999999997</v>
      </c>
      <c r="I570" s="252"/>
      <c r="J570" s="248"/>
      <c r="K570" s="248"/>
      <c r="L570" s="253"/>
      <c r="M570" s="254"/>
      <c r="N570" s="255"/>
      <c r="O570" s="255"/>
      <c r="P570" s="255"/>
      <c r="Q570" s="255"/>
      <c r="R570" s="255"/>
      <c r="S570" s="255"/>
      <c r="T570" s="256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57" t="s">
        <v>150</v>
      </c>
      <c r="AU570" s="257" t="s">
        <v>91</v>
      </c>
      <c r="AV570" s="14" t="s">
        <v>91</v>
      </c>
      <c r="AW570" s="14" t="s">
        <v>36</v>
      </c>
      <c r="AX570" s="14" t="s">
        <v>81</v>
      </c>
      <c r="AY570" s="257" t="s">
        <v>139</v>
      </c>
    </row>
    <row r="571" s="14" customFormat="1">
      <c r="A571" s="14"/>
      <c r="B571" s="247"/>
      <c r="C571" s="248"/>
      <c r="D571" s="232" t="s">
        <v>150</v>
      </c>
      <c r="E571" s="249" t="s">
        <v>1</v>
      </c>
      <c r="F571" s="250" t="s">
        <v>1146</v>
      </c>
      <c r="G571" s="248"/>
      <c r="H571" s="251">
        <v>1.6559999999999999</v>
      </c>
      <c r="I571" s="252"/>
      <c r="J571" s="248"/>
      <c r="K571" s="248"/>
      <c r="L571" s="253"/>
      <c r="M571" s="254"/>
      <c r="N571" s="255"/>
      <c r="O571" s="255"/>
      <c r="P571" s="255"/>
      <c r="Q571" s="255"/>
      <c r="R571" s="255"/>
      <c r="S571" s="255"/>
      <c r="T571" s="256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57" t="s">
        <v>150</v>
      </c>
      <c r="AU571" s="257" t="s">
        <v>91</v>
      </c>
      <c r="AV571" s="14" t="s">
        <v>91</v>
      </c>
      <c r="AW571" s="14" t="s">
        <v>36</v>
      </c>
      <c r="AX571" s="14" t="s">
        <v>81</v>
      </c>
      <c r="AY571" s="257" t="s">
        <v>139</v>
      </c>
    </row>
    <row r="572" s="15" customFormat="1">
      <c r="A572" s="15"/>
      <c r="B572" s="258"/>
      <c r="C572" s="259"/>
      <c r="D572" s="232" t="s">
        <v>150</v>
      </c>
      <c r="E572" s="260" t="s">
        <v>1</v>
      </c>
      <c r="F572" s="261" t="s">
        <v>156</v>
      </c>
      <c r="G572" s="259"/>
      <c r="H572" s="262">
        <v>35.411999999999999</v>
      </c>
      <c r="I572" s="263"/>
      <c r="J572" s="259"/>
      <c r="K572" s="259"/>
      <c r="L572" s="264"/>
      <c r="M572" s="265"/>
      <c r="N572" s="266"/>
      <c r="O572" s="266"/>
      <c r="P572" s="266"/>
      <c r="Q572" s="266"/>
      <c r="R572" s="266"/>
      <c r="S572" s="266"/>
      <c r="T572" s="267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T572" s="268" t="s">
        <v>150</v>
      </c>
      <c r="AU572" s="268" t="s">
        <v>91</v>
      </c>
      <c r="AV572" s="15" t="s">
        <v>157</v>
      </c>
      <c r="AW572" s="15" t="s">
        <v>36</v>
      </c>
      <c r="AX572" s="15" t="s">
        <v>81</v>
      </c>
      <c r="AY572" s="268" t="s">
        <v>139</v>
      </c>
    </row>
    <row r="573" s="16" customFormat="1">
      <c r="A573" s="16"/>
      <c r="B573" s="269"/>
      <c r="C573" s="270"/>
      <c r="D573" s="232" t="s">
        <v>150</v>
      </c>
      <c r="E573" s="271" t="s">
        <v>1</v>
      </c>
      <c r="F573" s="272" t="s">
        <v>172</v>
      </c>
      <c r="G573" s="270"/>
      <c r="H573" s="273">
        <v>67.873000000000005</v>
      </c>
      <c r="I573" s="274"/>
      <c r="J573" s="270"/>
      <c r="K573" s="270"/>
      <c r="L573" s="275"/>
      <c r="M573" s="276"/>
      <c r="N573" s="277"/>
      <c r="O573" s="277"/>
      <c r="P573" s="277"/>
      <c r="Q573" s="277"/>
      <c r="R573" s="277"/>
      <c r="S573" s="277"/>
      <c r="T573" s="278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T573" s="279" t="s">
        <v>150</v>
      </c>
      <c r="AU573" s="279" t="s">
        <v>91</v>
      </c>
      <c r="AV573" s="16" t="s">
        <v>146</v>
      </c>
      <c r="AW573" s="16" t="s">
        <v>36</v>
      </c>
      <c r="AX573" s="16" t="s">
        <v>89</v>
      </c>
      <c r="AY573" s="279" t="s">
        <v>139</v>
      </c>
    </row>
    <row r="574" s="2" customFormat="1" ht="24.15" customHeight="1">
      <c r="A574" s="39"/>
      <c r="B574" s="40"/>
      <c r="C574" s="219" t="s">
        <v>478</v>
      </c>
      <c r="D574" s="219" t="s">
        <v>141</v>
      </c>
      <c r="E574" s="220" t="s">
        <v>510</v>
      </c>
      <c r="F574" s="221" t="s">
        <v>511</v>
      </c>
      <c r="G574" s="222" t="s">
        <v>196</v>
      </c>
      <c r="H574" s="223">
        <v>67.873000000000005</v>
      </c>
      <c r="I574" s="224"/>
      <c r="J574" s="225">
        <f>ROUND(I574*H574,2)</f>
        <v>0</v>
      </c>
      <c r="K574" s="221" t="s">
        <v>145</v>
      </c>
      <c r="L574" s="45"/>
      <c r="M574" s="226" t="s">
        <v>1</v>
      </c>
      <c r="N574" s="227" t="s">
        <v>46</v>
      </c>
      <c r="O574" s="92"/>
      <c r="P574" s="228">
        <f>O574*H574</f>
        <v>0</v>
      </c>
      <c r="Q574" s="228">
        <v>0</v>
      </c>
      <c r="R574" s="228">
        <f>Q574*H574</f>
        <v>0</v>
      </c>
      <c r="S574" s="228">
        <v>0</v>
      </c>
      <c r="T574" s="229">
        <f>S574*H574</f>
        <v>0</v>
      </c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R574" s="230" t="s">
        <v>146</v>
      </c>
      <c r="AT574" s="230" t="s">
        <v>141</v>
      </c>
      <c r="AU574" s="230" t="s">
        <v>91</v>
      </c>
      <c r="AY574" s="18" t="s">
        <v>139</v>
      </c>
      <c r="BE574" s="231">
        <f>IF(N574="základní",J574,0)</f>
        <v>0</v>
      </c>
      <c r="BF574" s="231">
        <f>IF(N574="snížená",J574,0)</f>
        <v>0</v>
      </c>
      <c r="BG574" s="231">
        <f>IF(N574="zákl. přenesená",J574,0)</f>
        <v>0</v>
      </c>
      <c r="BH574" s="231">
        <f>IF(N574="sníž. přenesená",J574,0)</f>
        <v>0</v>
      </c>
      <c r="BI574" s="231">
        <f>IF(N574="nulová",J574,0)</f>
        <v>0</v>
      </c>
      <c r="BJ574" s="18" t="s">
        <v>89</v>
      </c>
      <c r="BK574" s="231">
        <f>ROUND(I574*H574,2)</f>
        <v>0</v>
      </c>
      <c r="BL574" s="18" t="s">
        <v>146</v>
      </c>
      <c r="BM574" s="230" t="s">
        <v>1178</v>
      </c>
    </row>
    <row r="575" s="13" customFormat="1">
      <c r="A575" s="13"/>
      <c r="B575" s="237"/>
      <c r="C575" s="238"/>
      <c r="D575" s="232" t="s">
        <v>150</v>
      </c>
      <c r="E575" s="239" t="s">
        <v>1</v>
      </c>
      <c r="F575" s="240" t="s">
        <v>237</v>
      </c>
      <c r="G575" s="238"/>
      <c r="H575" s="239" t="s">
        <v>1</v>
      </c>
      <c r="I575" s="241"/>
      <c r="J575" s="238"/>
      <c r="K575" s="238"/>
      <c r="L575" s="242"/>
      <c r="M575" s="243"/>
      <c r="N575" s="244"/>
      <c r="O575" s="244"/>
      <c r="P575" s="244"/>
      <c r="Q575" s="244"/>
      <c r="R575" s="244"/>
      <c r="S575" s="244"/>
      <c r="T575" s="245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6" t="s">
        <v>150</v>
      </c>
      <c r="AU575" s="246" t="s">
        <v>91</v>
      </c>
      <c r="AV575" s="13" t="s">
        <v>89</v>
      </c>
      <c r="AW575" s="13" t="s">
        <v>36</v>
      </c>
      <c r="AX575" s="13" t="s">
        <v>81</v>
      </c>
      <c r="AY575" s="246" t="s">
        <v>139</v>
      </c>
    </row>
    <row r="576" s="13" customFormat="1">
      <c r="A576" s="13"/>
      <c r="B576" s="237"/>
      <c r="C576" s="238"/>
      <c r="D576" s="232" t="s">
        <v>150</v>
      </c>
      <c r="E576" s="239" t="s">
        <v>1</v>
      </c>
      <c r="F576" s="240" t="s">
        <v>413</v>
      </c>
      <c r="G576" s="238"/>
      <c r="H576" s="239" t="s">
        <v>1</v>
      </c>
      <c r="I576" s="241"/>
      <c r="J576" s="238"/>
      <c r="K576" s="238"/>
      <c r="L576" s="242"/>
      <c r="M576" s="243"/>
      <c r="N576" s="244"/>
      <c r="O576" s="244"/>
      <c r="P576" s="244"/>
      <c r="Q576" s="244"/>
      <c r="R576" s="244"/>
      <c r="S576" s="244"/>
      <c r="T576" s="245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6" t="s">
        <v>150</v>
      </c>
      <c r="AU576" s="246" t="s">
        <v>91</v>
      </c>
      <c r="AV576" s="13" t="s">
        <v>89</v>
      </c>
      <c r="AW576" s="13" t="s">
        <v>36</v>
      </c>
      <c r="AX576" s="13" t="s">
        <v>81</v>
      </c>
      <c r="AY576" s="246" t="s">
        <v>139</v>
      </c>
    </row>
    <row r="577" s="13" customFormat="1">
      <c r="A577" s="13"/>
      <c r="B577" s="237"/>
      <c r="C577" s="238"/>
      <c r="D577" s="232" t="s">
        <v>150</v>
      </c>
      <c r="E577" s="239" t="s">
        <v>1</v>
      </c>
      <c r="F577" s="240" t="s">
        <v>413</v>
      </c>
      <c r="G577" s="238"/>
      <c r="H577" s="239" t="s">
        <v>1</v>
      </c>
      <c r="I577" s="241"/>
      <c r="J577" s="238"/>
      <c r="K577" s="238"/>
      <c r="L577" s="242"/>
      <c r="M577" s="243"/>
      <c r="N577" s="244"/>
      <c r="O577" s="244"/>
      <c r="P577" s="244"/>
      <c r="Q577" s="244"/>
      <c r="R577" s="244"/>
      <c r="S577" s="244"/>
      <c r="T577" s="245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46" t="s">
        <v>150</v>
      </c>
      <c r="AU577" s="246" t="s">
        <v>91</v>
      </c>
      <c r="AV577" s="13" t="s">
        <v>89</v>
      </c>
      <c r="AW577" s="13" t="s">
        <v>36</v>
      </c>
      <c r="AX577" s="13" t="s">
        <v>81</v>
      </c>
      <c r="AY577" s="246" t="s">
        <v>139</v>
      </c>
    </row>
    <row r="578" s="13" customFormat="1">
      <c r="A578" s="13"/>
      <c r="B578" s="237"/>
      <c r="C578" s="238"/>
      <c r="D578" s="232" t="s">
        <v>150</v>
      </c>
      <c r="E578" s="239" t="s">
        <v>1</v>
      </c>
      <c r="F578" s="240" t="s">
        <v>883</v>
      </c>
      <c r="G578" s="238"/>
      <c r="H578" s="239" t="s">
        <v>1</v>
      </c>
      <c r="I578" s="241"/>
      <c r="J578" s="238"/>
      <c r="K578" s="238"/>
      <c r="L578" s="242"/>
      <c r="M578" s="243"/>
      <c r="N578" s="244"/>
      <c r="O578" s="244"/>
      <c r="P578" s="244"/>
      <c r="Q578" s="244"/>
      <c r="R578" s="244"/>
      <c r="S578" s="244"/>
      <c r="T578" s="245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46" t="s">
        <v>150</v>
      </c>
      <c r="AU578" s="246" t="s">
        <v>91</v>
      </c>
      <c r="AV578" s="13" t="s">
        <v>89</v>
      </c>
      <c r="AW578" s="13" t="s">
        <v>36</v>
      </c>
      <c r="AX578" s="13" t="s">
        <v>81</v>
      </c>
      <c r="AY578" s="246" t="s">
        <v>139</v>
      </c>
    </row>
    <row r="579" s="14" customFormat="1">
      <c r="A579" s="14"/>
      <c r="B579" s="247"/>
      <c r="C579" s="248"/>
      <c r="D579" s="232" t="s">
        <v>150</v>
      </c>
      <c r="E579" s="249" t="s">
        <v>1</v>
      </c>
      <c r="F579" s="250" t="s">
        <v>1120</v>
      </c>
      <c r="G579" s="248"/>
      <c r="H579" s="251">
        <v>25.454000000000001</v>
      </c>
      <c r="I579" s="252"/>
      <c r="J579" s="248"/>
      <c r="K579" s="248"/>
      <c r="L579" s="253"/>
      <c r="M579" s="254"/>
      <c r="N579" s="255"/>
      <c r="O579" s="255"/>
      <c r="P579" s="255"/>
      <c r="Q579" s="255"/>
      <c r="R579" s="255"/>
      <c r="S579" s="255"/>
      <c r="T579" s="256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7" t="s">
        <v>150</v>
      </c>
      <c r="AU579" s="257" t="s">
        <v>91</v>
      </c>
      <c r="AV579" s="14" t="s">
        <v>91</v>
      </c>
      <c r="AW579" s="14" t="s">
        <v>36</v>
      </c>
      <c r="AX579" s="14" t="s">
        <v>81</v>
      </c>
      <c r="AY579" s="257" t="s">
        <v>139</v>
      </c>
    </row>
    <row r="580" s="14" customFormat="1">
      <c r="A580" s="14"/>
      <c r="B580" s="247"/>
      <c r="C580" s="248"/>
      <c r="D580" s="232" t="s">
        <v>150</v>
      </c>
      <c r="E580" s="249" t="s">
        <v>1</v>
      </c>
      <c r="F580" s="250" t="s">
        <v>1121</v>
      </c>
      <c r="G580" s="248"/>
      <c r="H580" s="251">
        <v>4.7190000000000003</v>
      </c>
      <c r="I580" s="252"/>
      <c r="J580" s="248"/>
      <c r="K580" s="248"/>
      <c r="L580" s="253"/>
      <c r="M580" s="254"/>
      <c r="N580" s="255"/>
      <c r="O580" s="255"/>
      <c r="P580" s="255"/>
      <c r="Q580" s="255"/>
      <c r="R580" s="255"/>
      <c r="S580" s="255"/>
      <c r="T580" s="256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57" t="s">
        <v>150</v>
      </c>
      <c r="AU580" s="257" t="s">
        <v>91</v>
      </c>
      <c r="AV580" s="14" t="s">
        <v>91</v>
      </c>
      <c r="AW580" s="14" t="s">
        <v>36</v>
      </c>
      <c r="AX580" s="14" t="s">
        <v>81</v>
      </c>
      <c r="AY580" s="257" t="s">
        <v>139</v>
      </c>
    </row>
    <row r="581" s="13" customFormat="1">
      <c r="A581" s="13"/>
      <c r="B581" s="237"/>
      <c r="C581" s="238"/>
      <c r="D581" s="232" t="s">
        <v>150</v>
      </c>
      <c r="E581" s="239" t="s">
        <v>1</v>
      </c>
      <c r="F581" s="240" t="s">
        <v>169</v>
      </c>
      <c r="G581" s="238"/>
      <c r="H581" s="239" t="s">
        <v>1</v>
      </c>
      <c r="I581" s="241"/>
      <c r="J581" s="238"/>
      <c r="K581" s="238"/>
      <c r="L581" s="242"/>
      <c r="M581" s="243"/>
      <c r="N581" s="244"/>
      <c r="O581" s="244"/>
      <c r="P581" s="244"/>
      <c r="Q581" s="244"/>
      <c r="R581" s="244"/>
      <c r="S581" s="244"/>
      <c r="T581" s="245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46" t="s">
        <v>150</v>
      </c>
      <c r="AU581" s="246" t="s">
        <v>91</v>
      </c>
      <c r="AV581" s="13" t="s">
        <v>89</v>
      </c>
      <c r="AW581" s="13" t="s">
        <v>36</v>
      </c>
      <c r="AX581" s="13" t="s">
        <v>81</v>
      </c>
      <c r="AY581" s="246" t="s">
        <v>139</v>
      </c>
    </row>
    <row r="582" s="14" customFormat="1">
      <c r="A582" s="14"/>
      <c r="B582" s="247"/>
      <c r="C582" s="248"/>
      <c r="D582" s="232" t="s">
        <v>150</v>
      </c>
      <c r="E582" s="249" t="s">
        <v>1</v>
      </c>
      <c r="F582" s="250" t="s">
        <v>1122</v>
      </c>
      <c r="G582" s="248"/>
      <c r="H582" s="251">
        <v>0.77000000000000002</v>
      </c>
      <c r="I582" s="252"/>
      <c r="J582" s="248"/>
      <c r="K582" s="248"/>
      <c r="L582" s="253"/>
      <c r="M582" s="254"/>
      <c r="N582" s="255"/>
      <c r="O582" s="255"/>
      <c r="P582" s="255"/>
      <c r="Q582" s="255"/>
      <c r="R582" s="255"/>
      <c r="S582" s="255"/>
      <c r="T582" s="256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T582" s="257" t="s">
        <v>150</v>
      </c>
      <c r="AU582" s="257" t="s">
        <v>91</v>
      </c>
      <c r="AV582" s="14" t="s">
        <v>91</v>
      </c>
      <c r="AW582" s="14" t="s">
        <v>36</v>
      </c>
      <c r="AX582" s="14" t="s">
        <v>81</v>
      </c>
      <c r="AY582" s="257" t="s">
        <v>139</v>
      </c>
    </row>
    <row r="583" s="14" customFormat="1">
      <c r="A583" s="14"/>
      <c r="B583" s="247"/>
      <c r="C583" s="248"/>
      <c r="D583" s="232" t="s">
        <v>150</v>
      </c>
      <c r="E583" s="249" t="s">
        <v>1</v>
      </c>
      <c r="F583" s="250" t="s">
        <v>1123</v>
      </c>
      <c r="G583" s="248"/>
      <c r="H583" s="251">
        <v>1.518</v>
      </c>
      <c r="I583" s="252"/>
      <c r="J583" s="248"/>
      <c r="K583" s="248"/>
      <c r="L583" s="253"/>
      <c r="M583" s="254"/>
      <c r="N583" s="255"/>
      <c r="O583" s="255"/>
      <c r="P583" s="255"/>
      <c r="Q583" s="255"/>
      <c r="R583" s="255"/>
      <c r="S583" s="255"/>
      <c r="T583" s="256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57" t="s">
        <v>150</v>
      </c>
      <c r="AU583" s="257" t="s">
        <v>91</v>
      </c>
      <c r="AV583" s="14" t="s">
        <v>91</v>
      </c>
      <c r="AW583" s="14" t="s">
        <v>36</v>
      </c>
      <c r="AX583" s="14" t="s">
        <v>81</v>
      </c>
      <c r="AY583" s="257" t="s">
        <v>139</v>
      </c>
    </row>
    <row r="584" s="15" customFormat="1">
      <c r="A584" s="15"/>
      <c r="B584" s="258"/>
      <c r="C584" s="259"/>
      <c r="D584" s="232" t="s">
        <v>150</v>
      </c>
      <c r="E584" s="260" t="s">
        <v>1</v>
      </c>
      <c r="F584" s="261" t="s">
        <v>156</v>
      </c>
      <c r="G584" s="259"/>
      <c r="H584" s="262">
        <v>32.460999999999999</v>
      </c>
      <c r="I584" s="263"/>
      <c r="J584" s="259"/>
      <c r="K584" s="259"/>
      <c r="L584" s="264"/>
      <c r="M584" s="265"/>
      <c r="N584" s="266"/>
      <c r="O584" s="266"/>
      <c r="P584" s="266"/>
      <c r="Q584" s="266"/>
      <c r="R584" s="266"/>
      <c r="S584" s="266"/>
      <c r="T584" s="267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T584" s="268" t="s">
        <v>150</v>
      </c>
      <c r="AU584" s="268" t="s">
        <v>91</v>
      </c>
      <c r="AV584" s="15" t="s">
        <v>157</v>
      </c>
      <c r="AW584" s="15" t="s">
        <v>36</v>
      </c>
      <c r="AX584" s="15" t="s">
        <v>81</v>
      </c>
      <c r="AY584" s="268" t="s">
        <v>139</v>
      </c>
    </row>
    <row r="585" s="13" customFormat="1">
      <c r="A585" s="13"/>
      <c r="B585" s="237"/>
      <c r="C585" s="238"/>
      <c r="D585" s="232" t="s">
        <v>150</v>
      </c>
      <c r="E585" s="239" t="s">
        <v>1</v>
      </c>
      <c r="F585" s="240" t="s">
        <v>420</v>
      </c>
      <c r="G585" s="238"/>
      <c r="H585" s="239" t="s">
        <v>1</v>
      </c>
      <c r="I585" s="241"/>
      <c r="J585" s="238"/>
      <c r="K585" s="238"/>
      <c r="L585" s="242"/>
      <c r="M585" s="243"/>
      <c r="N585" s="244"/>
      <c r="O585" s="244"/>
      <c r="P585" s="244"/>
      <c r="Q585" s="244"/>
      <c r="R585" s="244"/>
      <c r="S585" s="244"/>
      <c r="T585" s="245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6" t="s">
        <v>150</v>
      </c>
      <c r="AU585" s="246" t="s">
        <v>91</v>
      </c>
      <c r="AV585" s="13" t="s">
        <v>89</v>
      </c>
      <c r="AW585" s="13" t="s">
        <v>36</v>
      </c>
      <c r="AX585" s="13" t="s">
        <v>81</v>
      </c>
      <c r="AY585" s="246" t="s">
        <v>139</v>
      </c>
    </row>
    <row r="586" s="13" customFormat="1">
      <c r="A586" s="13"/>
      <c r="B586" s="237"/>
      <c r="C586" s="238"/>
      <c r="D586" s="232" t="s">
        <v>150</v>
      </c>
      <c r="E586" s="239" t="s">
        <v>1</v>
      </c>
      <c r="F586" s="240" t="s">
        <v>883</v>
      </c>
      <c r="G586" s="238"/>
      <c r="H586" s="239" t="s">
        <v>1</v>
      </c>
      <c r="I586" s="241"/>
      <c r="J586" s="238"/>
      <c r="K586" s="238"/>
      <c r="L586" s="242"/>
      <c r="M586" s="243"/>
      <c r="N586" s="244"/>
      <c r="O586" s="244"/>
      <c r="P586" s="244"/>
      <c r="Q586" s="244"/>
      <c r="R586" s="244"/>
      <c r="S586" s="244"/>
      <c r="T586" s="245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46" t="s">
        <v>150</v>
      </c>
      <c r="AU586" s="246" t="s">
        <v>91</v>
      </c>
      <c r="AV586" s="13" t="s">
        <v>89</v>
      </c>
      <c r="AW586" s="13" t="s">
        <v>36</v>
      </c>
      <c r="AX586" s="13" t="s">
        <v>81</v>
      </c>
      <c r="AY586" s="246" t="s">
        <v>139</v>
      </c>
    </row>
    <row r="587" s="14" customFormat="1">
      <c r="A587" s="14"/>
      <c r="B587" s="247"/>
      <c r="C587" s="248"/>
      <c r="D587" s="232" t="s">
        <v>150</v>
      </c>
      <c r="E587" s="249" t="s">
        <v>1</v>
      </c>
      <c r="F587" s="250" t="s">
        <v>1143</v>
      </c>
      <c r="G587" s="248"/>
      <c r="H587" s="251">
        <v>27.768000000000001</v>
      </c>
      <c r="I587" s="252"/>
      <c r="J587" s="248"/>
      <c r="K587" s="248"/>
      <c r="L587" s="253"/>
      <c r="M587" s="254"/>
      <c r="N587" s="255"/>
      <c r="O587" s="255"/>
      <c r="P587" s="255"/>
      <c r="Q587" s="255"/>
      <c r="R587" s="255"/>
      <c r="S587" s="255"/>
      <c r="T587" s="256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257" t="s">
        <v>150</v>
      </c>
      <c r="AU587" s="257" t="s">
        <v>91</v>
      </c>
      <c r="AV587" s="14" t="s">
        <v>91</v>
      </c>
      <c r="AW587" s="14" t="s">
        <v>36</v>
      </c>
      <c r="AX587" s="14" t="s">
        <v>81</v>
      </c>
      <c r="AY587" s="257" t="s">
        <v>139</v>
      </c>
    </row>
    <row r="588" s="14" customFormat="1">
      <c r="A588" s="14"/>
      <c r="B588" s="247"/>
      <c r="C588" s="248"/>
      <c r="D588" s="232" t="s">
        <v>150</v>
      </c>
      <c r="E588" s="249" t="s">
        <v>1</v>
      </c>
      <c r="F588" s="250" t="s">
        <v>1144</v>
      </c>
      <c r="G588" s="248"/>
      <c r="H588" s="251">
        <v>5.1479999999999997</v>
      </c>
      <c r="I588" s="252"/>
      <c r="J588" s="248"/>
      <c r="K588" s="248"/>
      <c r="L588" s="253"/>
      <c r="M588" s="254"/>
      <c r="N588" s="255"/>
      <c r="O588" s="255"/>
      <c r="P588" s="255"/>
      <c r="Q588" s="255"/>
      <c r="R588" s="255"/>
      <c r="S588" s="255"/>
      <c r="T588" s="256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57" t="s">
        <v>150</v>
      </c>
      <c r="AU588" s="257" t="s">
        <v>91</v>
      </c>
      <c r="AV588" s="14" t="s">
        <v>91</v>
      </c>
      <c r="AW588" s="14" t="s">
        <v>36</v>
      </c>
      <c r="AX588" s="14" t="s">
        <v>81</v>
      </c>
      <c r="AY588" s="257" t="s">
        <v>139</v>
      </c>
    </row>
    <row r="589" s="13" customFormat="1">
      <c r="A589" s="13"/>
      <c r="B589" s="237"/>
      <c r="C589" s="238"/>
      <c r="D589" s="232" t="s">
        <v>150</v>
      </c>
      <c r="E589" s="239" t="s">
        <v>1</v>
      </c>
      <c r="F589" s="240" t="s">
        <v>169</v>
      </c>
      <c r="G589" s="238"/>
      <c r="H589" s="239" t="s">
        <v>1</v>
      </c>
      <c r="I589" s="241"/>
      <c r="J589" s="238"/>
      <c r="K589" s="238"/>
      <c r="L589" s="242"/>
      <c r="M589" s="243"/>
      <c r="N589" s="244"/>
      <c r="O589" s="244"/>
      <c r="P589" s="244"/>
      <c r="Q589" s="244"/>
      <c r="R589" s="244"/>
      <c r="S589" s="244"/>
      <c r="T589" s="245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46" t="s">
        <v>150</v>
      </c>
      <c r="AU589" s="246" t="s">
        <v>91</v>
      </c>
      <c r="AV589" s="13" t="s">
        <v>89</v>
      </c>
      <c r="AW589" s="13" t="s">
        <v>36</v>
      </c>
      <c r="AX589" s="13" t="s">
        <v>81</v>
      </c>
      <c r="AY589" s="246" t="s">
        <v>139</v>
      </c>
    </row>
    <row r="590" s="14" customFormat="1">
      <c r="A590" s="14"/>
      <c r="B590" s="247"/>
      <c r="C590" s="248"/>
      <c r="D590" s="232" t="s">
        <v>150</v>
      </c>
      <c r="E590" s="249" t="s">
        <v>1</v>
      </c>
      <c r="F590" s="250" t="s">
        <v>1145</v>
      </c>
      <c r="G590" s="248"/>
      <c r="H590" s="251">
        <v>0.83999999999999997</v>
      </c>
      <c r="I590" s="252"/>
      <c r="J590" s="248"/>
      <c r="K590" s="248"/>
      <c r="L590" s="253"/>
      <c r="M590" s="254"/>
      <c r="N590" s="255"/>
      <c r="O590" s="255"/>
      <c r="P590" s="255"/>
      <c r="Q590" s="255"/>
      <c r="R590" s="255"/>
      <c r="S590" s="255"/>
      <c r="T590" s="256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57" t="s">
        <v>150</v>
      </c>
      <c r="AU590" s="257" t="s">
        <v>91</v>
      </c>
      <c r="AV590" s="14" t="s">
        <v>91</v>
      </c>
      <c r="AW590" s="14" t="s">
        <v>36</v>
      </c>
      <c r="AX590" s="14" t="s">
        <v>81</v>
      </c>
      <c r="AY590" s="257" t="s">
        <v>139</v>
      </c>
    </row>
    <row r="591" s="14" customFormat="1">
      <c r="A591" s="14"/>
      <c r="B591" s="247"/>
      <c r="C591" s="248"/>
      <c r="D591" s="232" t="s">
        <v>150</v>
      </c>
      <c r="E591" s="249" t="s">
        <v>1</v>
      </c>
      <c r="F591" s="250" t="s">
        <v>1146</v>
      </c>
      <c r="G591" s="248"/>
      <c r="H591" s="251">
        <v>1.6559999999999999</v>
      </c>
      <c r="I591" s="252"/>
      <c r="J591" s="248"/>
      <c r="K591" s="248"/>
      <c r="L591" s="253"/>
      <c r="M591" s="254"/>
      <c r="N591" s="255"/>
      <c r="O591" s="255"/>
      <c r="P591" s="255"/>
      <c r="Q591" s="255"/>
      <c r="R591" s="255"/>
      <c r="S591" s="255"/>
      <c r="T591" s="256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57" t="s">
        <v>150</v>
      </c>
      <c r="AU591" s="257" t="s">
        <v>91</v>
      </c>
      <c r="AV591" s="14" t="s">
        <v>91</v>
      </c>
      <c r="AW591" s="14" t="s">
        <v>36</v>
      </c>
      <c r="AX591" s="14" t="s">
        <v>81</v>
      </c>
      <c r="AY591" s="257" t="s">
        <v>139</v>
      </c>
    </row>
    <row r="592" s="15" customFormat="1">
      <c r="A592" s="15"/>
      <c r="B592" s="258"/>
      <c r="C592" s="259"/>
      <c r="D592" s="232" t="s">
        <v>150</v>
      </c>
      <c r="E592" s="260" t="s">
        <v>1</v>
      </c>
      <c r="F592" s="261" t="s">
        <v>156</v>
      </c>
      <c r="G592" s="259"/>
      <c r="H592" s="262">
        <v>35.411999999999999</v>
      </c>
      <c r="I592" s="263"/>
      <c r="J592" s="259"/>
      <c r="K592" s="259"/>
      <c r="L592" s="264"/>
      <c r="M592" s="265"/>
      <c r="N592" s="266"/>
      <c r="O592" s="266"/>
      <c r="P592" s="266"/>
      <c r="Q592" s="266"/>
      <c r="R592" s="266"/>
      <c r="S592" s="266"/>
      <c r="T592" s="267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T592" s="268" t="s">
        <v>150</v>
      </c>
      <c r="AU592" s="268" t="s">
        <v>91</v>
      </c>
      <c r="AV592" s="15" t="s">
        <v>157</v>
      </c>
      <c r="AW592" s="15" t="s">
        <v>36</v>
      </c>
      <c r="AX592" s="15" t="s">
        <v>81</v>
      </c>
      <c r="AY592" s="268" t="s">
        <v>139</v>
      </c>
    </row>
    <row r="593" s="16" customFormat="1">
      <c r="A593" s="16"/>
      <c r="B593" s="269"/>
      <c r="C593" s="270"/>
      <c r="D593" s="232" t="s">
        <v>150</v>
      </c>
      <c r="E593" s="271" t="s">
        <v>1</v>
      </c>
      <c r="F593" s="272" t="s">
        <v>172</v>
      </c>
      <c r="G593" s="270"/>
      <c r="H593" s="273">
        <v>67.873000000000005</v>
      </c>
      <c r="I593" s="274"/>
      <c r="J593" s="270"/>
      <c r="K593" s="270"/>
      <c r="L593" s="275"/>
      <c r="M593" s="276"/>
      <c r="N593" s="277"/>
      <c r="O593" s="277"/>
      <c r="P593" s="277"/>
      <c r="Q593" s="277"/>
      <c r="R593" s="277"/>
      <c r="S593" s="277"/>
      <c r="T593" s="278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T593" s="279" t="s">
        <v>150</v>
      </c>
      <c r="AU593" s="279" t="s">
        <v>91</v>
      </c>
      <c r="AV593" s="16" t="s">
        <v>146</v>
      </c>
      <c r="AW593" s="16" t="s">
        <v>36</v>
      </c>
      <c r="AX593" s="16" t="s">
        <v>89</v>
      </c>
      <c r="AY593" s="279" t="s">
        <v>139</v>
      </c>
    </row>
    <row r="594" s="2" customFormat="1" ht="24.15" customHeight="1">
      <c r="A594" s="39"/>
      <c r="B594" s="40"/>
      <c r="C594" s="219" t="s">
        <v>484</v>
      </c>
      <c r="D594" s="219" t="s">
        <v>141</v>
      </c>
      <c r="E594" s="220" t="s">
        <v>1179</v>
      </c>
      <c r="F594" s="221" t="s">
        <v>1180</v>
      </c>
      <c r="G594" s="222" t="s">
        <v>196</v>
      </c>
      <c r="H594" s="223">
        <v>77.587999999999994</v>
      </c>
      <c r="I594" s="224"/>
      <c r="J594" s="225">
        <f>ROUND(I594*H594,2)</f>
        <v>0</v>
      </c>
      <c r="K594" s="221" t="s">
        <v>145</v>
      </c>
      <c r="L594" s="45"/>
      <c r="M594" s="226" t="s">
        <v>1</v>
      </c>
      <c r="N594" s="227" t="s">
        <v>46</v>
      </c>
      <c r="O594" s="92"/>
      <c r="P594" s="228">
        <f>O594*H594</f>
        <v>0</v>
      </c>
      <c r="Q594" s="228">
        <v>0</v>
      </c>
      <c r="R594" s="228">
        <f>Q594*H594</f>
        <v>0</v>
      </c>
      <c r="S594" s="228">
        <v>0</v>
      </c>
      <c r="T594" s="229">
        <f>S594*H594</f>
        <v>0</v>
      </c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R594" s="230" t="s">
        <v>146</v>
      </c>
      <c r="AT594" s="230" t="s">
        <v>141</v>
      </c>
      <c r="AU594" s="230" t="s">
        <v>91</v>
      </c>
      <c r="AY594" s="18" t="s">
        <v>139</v>
      </c>
      <c r="BE594" s="231">
        <f>IF(N594="základní",J594,0)</f>
        <v>0</v>
      </c>
      <c r="BF594" s="231">
        <f>IF(N594="snížená",J594,0)</f>
        <v>0</v>
      </c>
      <c r="BG594" s="231">
        <f>IF(N594="zákl. přenesená",J594,0)</f>
        <v>0</v>
      </c>
      <c r="BH594" s="231">
        <f>IF(N594="sníž. přenesená",J594,0)</f>
        <v>0</v>
      </c>
      <c r="BI594" s="231">
        <f>IF(N594="nulová",J594,0)</f>
        <v>0</v>
      </c>
      <c r="BJ594" s="18" t="s">
        <v>89</v>
      </c>
      <c r="BK594" s="231">
        <f>ROUND(I594*H594,2)</f>
        <v>0</v>
      </c>
      <c r="BL594" s="18" t="s">
        <v>146</v>
      </c>
      <c r="BM594" s="230" t="s">
        <v>1181</v>
      </c>
    </row>
    <row r="595" s="13" customFormat="1">
      <c r="A595" s="13"/>
      <c r="B595" s="237"/>
      <c r="C595" s="238"/>
      <c r="D595" s="232" t="s">
        <v>150</v>
      </c>
      <c r="E595" s="239" t="s">
        <v>1</v>
      </c>
      <c r="F595" s="240" t="s">
        <v>1046</v>
      </c>
      <c r="G595" s="238"/>
      <c r="H595" s="239" t="s">
        <v>1</v>
      </c>
      <c r="I595" s="241"/>
      <c r="J595" s="238"/>
      <c r="K595" s="238"/>
      <c r="L595" s="242"/>
      <c r="M595" s="243"/>
      <c r="N595" s="244"/>
      <c r="O595" s="244"/>
      <c r="P595" s="244"/>
      <c r="Q595" s="244"/>
      <c r="R595" s="244"/>
      <c r="S595" s="244"/>
      <c r="T595" s="245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46" t="s">
        <v>150</v>
      </c>
      <c r="AU595" s="246" t="s">
        <v>91</v>
      </c>
      <c r="AV595" s="13" t="s">
        <v>89</v>
      </c>
      <c r="AW595" s="13" t="s">
        <v>36</v>
      </c>
      <c r="AX595" s="13" t="s">
        <v>81</v>
      </c>
      <c r="AY595" s="246" t="s">
        <v>139</v>
      </c>
    </row>
    <row r="596" s="13" customFormat="1">
      <c r="A596" s="13"/>
      <c r="B596" s="237"/>
      <c r="C596" s="238"/>
      <c r="D596" s="232" t="s">
        <v>150</v>
      </c>
      <c r="E596" s="239" t="s">
        <v>1</v>
      </c>
      <c r="F596" s="240" t="s">
        <v>1182</v>
      </c>
      <c r="G596" s="238"/>
      <c r="H596" s="239" t="s">
        <v>1</v>
      </c>
      <c r="I596" s="241"/>
      <c r="J596" s="238"/>
      <c r="K596" s="238"/>
      <c r="L596" s="242"/>
      <c r="M596" s="243"/>
      <c r="N596" s="244"/>
      <c r="O596" s="244"/>
      <c r="P596" s="244"/>
      <c r="Q596" s="244"/>
      <c r="R596" s="244"/>
      <c r="S596" s="244"/>
      <c r="T596" s="245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6" t="s">
        <v>150</v>
      </c>
      <c r="AU596" s="246" t="s">
        <v>91</v>
      </c>
      <c r="AV596" s="13" t="s">
        <v>89</v>
      </c>
      <c r="AW596" s="13" t="s">
        <v>36</v>
      </c>
      <c r="AX596" s="13" t="s">
        <v>81</v>
      </c>
      <c r="AY596" s="246" t="s">
        <v>139</v>
      </c>
    </row>
    <row r="597" s="13" customFormat="1">
      <c r="A597" s="13"/>
      <c r="B597" s="237"/>
      <c r="C597" s="238"/>
      <c r="D597" s="232" t="s">
        <v>150</v>
      </c>
      <c r="E597" s="239" t="s">
        <v>1</v>
      </c>
      <c r="F597" s="240" t="s">
        <v>883</v>
      </c>
      <c r="G597" s="238"/>
      <c r="H597" s="239" t="s">
        <v>1</v>
      </c>
      <c r="I597" s="241"/>
      <c r="J597" s="238"/>
      <c r="K597" s="238"/>
      <c r="L597" s="242"/>
      <c r="M597" s="243"/>
      <c r="N597" s="244"/>
      <c r="O597" s="244"/>
      <c r="P597" s="244"/>
      <c r="Q597" s="244"/>
      <c r="R597" s="244"/>
      <c r="S597" s="244"/>
      <c r="T597" s="245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46" t="s">
        <v>150</v>
      </c>
      <c r="AU597" s="246" t="s">
        <v>91</v>
      </c>
      <c r="AV597" s="13" t="s">
        <v>89</v>
      </c>
      <c r="AW597" s="13" t="s">
        <v>36</v>
      </c>
      <c r="AX597" s="13" t="s">
        <v>81</v>
      </c>
      <c r="AY597" s="246" t="s">
        <v>139</v>
      </c>
    </row>
    <row r="598" s="14" customFormat="1">
      <c r="A598" s="14"/>
      <c r="B598" s="247"/>
      <c r="C598" s="248"/>
      <c r="D598" s="232" t="s">
        <v>150</v>
      </c>
      <c r="E598" s="249" t="s">
        <v>1</v>
      </c>
      <c r="F598" s="250" t="s">
        <v>1110</v>
      </c>
      <c r="G598" s="248"/>
      <c r="H598" s="251">
        <v>28.995999999999999</v>
      </c>
      <c r="I598" s="252"/>
      <c r="J598" s="248"/>
      <c r="K598" s="248"/>
      <c r="L598" s="253"/>
      <c r="M598" s="254"/>
      <c r="N598" s="255"/>
      <c r="O598" s="255"/>
      <c r="P598" s="255"/>
      <c r="Q598" s="255"/>
      <c r="R598" s="255"/>
      <c r="S598" s="255"/>
      <c r="T598" s="256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57" t="s">
        <v>150</v>
      </c>
      <c r="AU598" s="257" t="s">
        <v>91</v>
      </c>
      <c r="AV598" s="14" t="s">
        <v>91</v>
      </c>
      <c r="AW598" s="14" t="s">
        <v>36</v>
      </c>
      <c r="AX598" s="14" t="s">
        <v>81</v>
      </c>
      <c r="AY598" s="257" t="s">
        <v>139</v>
      </c>
    </row>
    <row r="599" s="14" customFormat="1">
      <c r="A599" s="14"/>
      <c r="B599" s="247"/>
      <c r="C599" s="248"/>
      <c r="D599" s="232" t="s">
        <v>150</v>
      </c>
      <c r="E599" s="249" t="s">
        <v>1</v>
      </c>
      <c r="F599" s="250" t="s">
        <v>1111</v>
      </c>
      <c r="G599" s="248"/>
      <c r="H599" s="251">
        <v>8.8109999999999999</v>
      </c>
      <c r="I599" s="252"/>
      <c r="J599" s="248"/>
      <c r="K599" s="248"/>
      <c r="L599" s="253"/>
      <c r="M599" s="254"/>
      <c r="N599" s="255"/>
      <c r="O599" s="255"/>
      <c r="P599" s="255"/>
      <c r="Q599" s="255"/>
      <c r="R599" s="255"/>
      <c r="S599" s="255"/>
      <c r="T599" s="256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57" t="s">
        <v>150</v>
      </c>
      <c r="AU599" s="257" t="s">
        <v>91</v>
      </c>
      <c r="AV599" s="14" t="s">
        <v>91</v>
      </c>
      <c r="AW599" s="14" t="s">
        <v>36</v>
      </c>
      <c r="AX599" s="14" t="s">
        <v>81</v>
      </c>
      <c r="AY599" s="257" t="s">
        <v>139</v>
      </c>
    </row>
    <row r="600" s="13" customFormat="1">
      <c r="A600" s="13"/>
      <c r="B600" s="237"/>
      <c r="C600" s="238"/>
      <c r="D600" s="232" t="s">
        <v>150</v>
      </c>
      <c r="E600" s="239" t="s">
        <v>1</v>
      </c>
      <c r="F600" s="240" t="s">
        <v>169</v>
      </c>
      <c r="G600" s="238"/>
      <c r="H600" s="239" t="s">
        <v>1</v>
      </c>
      <c r="I600" s="241"/>
      <c r="J600" s="238"/>
      <c r="K600" s="238"/>
      <c r="L600" s="242"/>
      <c r="M600" s="243"/>
      <c r="N600" s="244"/>
      <c r="O600" s="244"/>
      <c r="P600" s="244"/>
      <c r="Q600" s="244"/>
      <c r="R600" s="244"/>
      <c r="S600" s="244"/>
      <c r="T600" s="245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46" t="s">
        <v>150</v>
      </c>
      <c r="AU600" s="246" t="s">
        <v>91</v>
      </c>
      <c r="AV600" s="13" t="s">
        <v>89</v>
      </c>
      <c r="AW600" s="13" t="s">
        <v>36</v>
      </c>
      <c r="AX600" s="13" t="s">
        <v>81</v>
      </c>
      <c r="AY600" s="246" t="s">
        <v>139</v>
      </c>
    </row>
    <row r="601" s="14" customFormat="1">
      <c r="A601" s="14"/>
      <c r="B601" s="247"/>
      <c r="C601" s="248"/>
      <c r="D601" s="232" t="s">
        <v>150</v>
      </c>
      <c r="E601" s="249" t="s">
        <v>1</v>
      </c>
      <c r="F601" s="250" t="s">
        <v>1112</v>
      </c>
      <c r="G601" s="248"/>
      <c r="H601" s="251">
        <v>6.71</v>
      </c>
      <c r="I601" s="252"/>
      <c r="J601" s="248"/>
      <c r="K601" s="248"/>
      <c r="L601" s="253"/>
      <c r="M601" s="254"/>
      <c r="N601" s="255"/>
      <c r="O601" s="255"/>
      <c r="P601" s="255"/>
      <c r="Q601" s="255"/>
      <c r="R601" s="255"/>
      <c r="S601" s="255"/>
      <c r="T601" s="256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57" t="s">
        <v>150</v>
      </c>
      <c r="AU601" s="257" t="s">
        <v>91</v>
      </c>
      <c r="AV601" s="14" t="s">
        <v>91</v>
      </c>
      <c r="AW601" s="14" t="s">
        <v>36</v>
      </c>
      <c r="AX601" s="14" t="s">
        <v>81</v>
      </c>
      <c r="AY601" s="257" t="s">
        <v>139</v>
      </c>
    </row>
    <row r="602" s="14" customFormat="1">
      <c r="A602" s="14"/>
      <c r="B602" s="247"/>
      <c r="C602" s="248"/>
      <c r="D602" s="232" t="s">
        <v>150</v>
      </c>
      <c r="E602" s="249" t="s">
        <v>1</v>
      </c>
      <c r="F602" s="250" t="s">
        <v>1113</v>
      </c>
      <c r="G602" s="248"/>
      <c r="H602" s="251">
        <v>5.6870000000000003</v>
      </c>
      <c r="I602" s="252"/>
      <c r="J602" s="248"/>
      <c r="K602" s="248"/>
      <c r="L602" s="253"/>
      <c r="M602" s="254"/>
      <c r="N602" s="255"/>
      <c r="O602" s="255"/>
      <c r="P602" s="255"/>
      <c r="Q602" s="255"/>
      <c r="R602" s="255"/>
      <c r="S602" s="255"/>
      <c r="T602" s="256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257" t="s">
        <v>150</v>
      </c>
      <c r="AU602" s="257" t="s">
        <v>91</v>
      </c>
      <c r="AV602" s="14" t="s">
        <v>91</v>
      </c>
      <c r="AW602" s="14" t="s">
        <v>36</v>
      </c>
      <c r="AX602" s="14" t="s">
        <v>81</v>
      </c>
      <c r="AY602" s="257" t="s">
        <v>139</v>
      </c>
    </row>
    <row r="603" s="15" customFormat="1">
      <c r="A603" s="15"/>
      <c r="B603" s="258"/>
      <c r="C603" s="259"/>
      <c r="D603" s="232" t="s">
        <v>150</v>
      </c>
      <c r="E603" s="260" t="s">
        <v>1</v>
      </c>
      <c r="F603" s="261" t="s">
        <v>156</v>
      </c>
      <c r="G603" s="259"/>
      <c r="H603" s="262">
        <v>50.204000000000001</v>
      </c>
      <c r="I603" s="263"/>
      <c r="J603" s="259"/>
      <c r="K603" s="259"/>
      <c r="L603" s="264"/>
      <c r="M603" s="265"/>
      <c r="N603" s="266"/>
      <c r="O603" s="266"/>
      <c r="P603" s="266"/>
      <c r="Q603" s="266"/>
      <c r="R603" s="266"/>
      <c r="S603" s="266"/>
      <c r="T603" s="267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T603" s="268" t="s">
        <v>150</v>
      </c>
      <c r="AU603" s="268" t="s">
        <v>91</v>
      </c>
      <c r="AV603" s="15" t="s">
        <v>157</v>
      </c>
      <c r="AW603" s="15" t="s">
        <v>36</v>
      </c>
      <c r="AX603" s="15" t="s">
        <v>81</v>
      </c>
      <c r="AY603" s="268" t="s">
        <v>139</v>
      </c>
    </row>
    <row r="604" s="13" customFormat="1">
      <c r="A604" s="13"/>
      <c r="B604" s="237"/>
      <c r="C604" s="238"/>
      <c r="D604" s="232" t="s">
        <v>150</v>
      </c>
      <c r="E604" s="239" t="s">
        <v>1</v>
      </c>
      <c r="F604" s="240" t="s">
        <v>1114</v>
      </c>
      <c r="G604" s="238"/>
      <c r="H604" s="239" t="s">
        <v>1</v>
      </c>
      <c r="I604" s="241"/>
      <c r="J604" s="238"/>
      <c r="K604" s="238"/>
      <c r="L604" s="242"/>
      <c r="M604" s="243"/>
      <c r="N604" s="244"/>
      <c r="O604" s="244"/>
      <c r="P604" s="244"/>
      <c r="Q604" s="244"/>
      <c r="R604" s="244"/>
      <c r="S604" s="244"/>
      <c r="T604" s="245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46" t="s">
        <v>150</v>
      </c>
      <c r="AU604" s="246" t="s">
        <v>91</v>
      </c>
      <c r="AV604" s="13" t="s">
        <v>89</v>
      </c>
      <c r="AW604" s="13" t="s">
        <v>36</v>
      </c>
      <c r="AX604" s="13" t="s">
        <v>81</v>
      </c>
      <c r="AY604" s="246" t="s">
        <v>139</v>
      </c>
    </row>
    <row r="605" s="13" customFormat="1">
      <c r="A605" s="13"/>
      <c r="B605" s="237"/>
      <c r="C605" s="238"/>
      <c r="D605" s="232" t="s">
        <v>150</v>
      </c>
      <c r="E605" s="239" t="s">
        <v>1</v>
      </c>
      <c r="F605" s="240" t="s">
        <v>883</v>
      </c>
      <c r="G605" s="238"/>
      <c r="H605" s="239" t="s">
        <v>1</v>
      </c>
      <c r="I605" s="241"/>
      <c r="J605" s="238"/>
      <c r="K605" s="238"/>
      <c r="L605" s="242"/>
      <c r="M605" s="243"/>
      <c r="N605" s="244"/>
      <c r="O605" s="244"/>
      <c r="P605" s="244"/>
      <c r="Q605" s="244"/>
      <c r="R605" s="244"/>
      <c r="S605" s="244"/>
      <c r="T605" s="245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46" t="s">
        <v>150</v>
      </c>
      <c r="AU605" s="246" t="s">
        <v>91</v>
      </c>
      <c r="AV605" s="13" t="s">
        <v>89</v>
      </c>
      <c r="AW605" s="13" t="s">
        <v>36</v>
      </c>
      <c r="AX605" s="13" t="s">
        <v>81</v>
      </c>
      <c r="AY605" s="246" t="s">
        <v>139</v>
      </c>
    </row>
    <row r="606" s="14" customFormat="1">
      <c r="A606" s="14"/>
      <c r="B606" s="247"/>
      <c r="C606" s="248"/>
      <c r="D606" s="232" t="s">
        <v>150</v>
      </c>
      <c r="E606" s="249" t="s">
        <v>1</v>
      </c>
      <c r="F606" s="250" t="s">
        <v>1115</v>
      </c>
      <c r="G606" s="248"/>
      <c r="H606" s="251">
        <v>15.816000000000001</v>
      </c>
      <c r="I606" s="252"/>
      <c r="J606" s="248"/>
      <c r="K606" s="248"/>
      <c r="L606" s="253"/>
      <c r="M606" s="254"/>
      <c r="N606" s="255"/>
      <c r="O606" s="255"/>
      <c r="P606" s="255"/>
      <c r="Q606" s="255"/>
      <c r="R606" s="255"/>
      <c r="S606" s="255"/>
      <c r="T606" s="256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57" t="s">
        <v>150</v>
      </c>
      <c r="AU606" s="257" t="s">
        <v>91</v>
      </c>
      <c r="AV606" s="14" t="s">
        <v>91</v>
      </c>
      <c r="AW606" s="14" t="s">
        <v>36</v>
      </c>
      <c r="AX606" s="14" t="s">
        <v>81</v>
      </c>
      <c r="AY606" s="257" t="s">
        <v>139</v>
      </c>
    </row>
    <row r="607" s="14" customFormat="1">
      <c r="A607" s="14"/>
      <c r="B607" s="247"/>
      <c r="C607" s="248"/>
      <c r="D607" s="232" t="s">
        <v>150</v>
      </c>
      <c r="E607" s="249" t="s">
        <v>1</v>
      </c>
      <c r="F607" s="250" t="s">
        <v>1116</v>
      </c>
      <c r="G607" s="248"/>
      <c r="H607" s="251">
        <v>4.806</v>
      </c>
      <c r="I607" s="252"/>
      <c r="J607" s="248"/>
      <c r="K607" s="248"/>
      <c r="L607" s="253"/>
      <c r="M607" s="254"/>
      <c r="N607" s="255"/>
      <c r="O607" s="255"/>
      <c r="P607" s="255"/>
      <c r="Q607" s="255"/>
      <c r="R607" s="255"/>
      <c r="S607" s="255"/>
      <c r="T607" s="256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57" t="s">
        <v>150</v>
      </c>
      <c r="AU607" s="257" t="s">
        <v>91</v>
      </c>
      <c r="AV607" s="14" t="s">
        <v>91</v>
      </c>
      <c r="AW607" s="14" t="s">
        <v>36</v>
      </c>
      <c r="AX607" s="14" t="s">
        <v>81</v>
      </c>
      <c r="AY607" s="257" t="s">
        <v>139</v>
      </c>
    </row>
    <row r="608" s="13" customFormat="1">
      <c r="A608" s="13"/>
      <c r="B608" s="237"/>
      <c r="C608" s="238"/>
      <c r="D608" s="232" t="s">
        <v>150</v>
      </c>
      <c r="E608" s="239" t="s">
        <v>1</v>
      </c>
      <c r="F608" s="240" t="s">
        <v>169</v>
      </c>
      <c r="G608" s="238"/>
      <c r="H608" s="239" t="s">
        <v>1</v>
      </c>
      <c r="I608" s="241"/>
      <c r="J608" s="238"/>
      <c r="K608" s="238"/>
      <c r="L608" s="242"/>
      <c r="M608" s="243"/>
      <c r="N608" s="244"/>
      <c r="O608" s="244"/>
      <c r="P608" s="244"/>
      <c r="Q608" s="244"/>
      <c r="R608" s="244"/>
      <c r="S608" s="244"/>
      <c r="T608" s="245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46" t="s">
        <v>150</v>
      </c>
      <c r="AU608" s="246" t="s">
        <v>91</v>
      </c>
      <c r="AV608" s="13" t="s">
        <v>89</v>
      </c>
      <c r="AW608" s="13" t="s">
        <v>36</v>
      </c>
      <c r="AX608" s="13" t="s">
        <v>81</v>
      </c>
      <c r="AY608" s="246" t="s">
        <v>139</v>
      </c>
    </row>
    <row r="609" s="14" customFormat="1">
      <c r="A609" s="14"/>
      <c r="B609" s="247"/>
      <c r="C609" s="248"/>
      <c r="D609" s="232" t="s">
        <v>150</v>
      </c>
      <c r="E609" s="249" t="s">
        <v>1</v>
      </c>
      <c r="F609" s="250" t="s">
        <v>1117</v>
      </c>
      <c r="G609" s="248"/>
      <c r="H609" s="251">
        <v>3.6600000000000001</v>
      </c>
      <c r="I609" s="252"/>
      <c r="J609" s="248"/>
      <c r="K609" s="248"/>
      <c r="L609" s="253"/>
      <c r="M609" s="254"/>
      <c r="N609" s="255"/>
      <c r="O609" s="255"/>
      <c r="P609" s="255"/>
      <c r="Q609" s="255"/>
      <c r="R609" s="255"/>
      <c r="S609" s="255"/>
      <c r="T609" s="256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57" t="s">
        <v>150</v>
      </c>
      <c r="AU609" s="257" t="s">
        <v>91</v>
      </c>
      <c r="AV609" s="14" t="s">
        <v>91</v>
      </c>
      <c r="AW609" s="14" t="s">
        <v>36</v>
      </c>
      <c r="AX609" s="14" t="s">
        <v>81</v>
      </c>
      <c r="AY609" s="257" t="s">
        <v>139</v>
      </c>
    </row>
    <row r="610" s="14" customFormat="1">
      <c r="A610" s="14"/>
      <c r="B610" s="247"/>
      <c r="C610" s="248"/>
      <c r="D610" s="232" t="s">
        <v>150</v>
      </c>
      <c r="E610" s="249" t="s">
        <v>1</v>
      </c>
      <c r="F610" s="250" t="s">
        <v>1118</v>
      </c>
      <c r="G610" s="248"/>
      <c r="H610" s="251">
        <v>3.1019999999999999</v>
      </c>
      <c r="I610" s="252"/>
      <c r="J610" s="248"/>
      <c r="K610" s="248"/>
      <c r="L610" s="253"/>
      <c r="M610" s="254"/>
      <c r="N610" s="255"/>
      <c r="O610" s="255"/>
      <c r="P610" s="255"/>
      <c r="Q610" s="255"/>
      <c r="R610" s="255"/>
      <c r="S610" s="255"/>
      <c r="T610" s="256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57" t="s">
        <v>150</v>
      </c>
      <c r="AU610" s="257" t="s">
        <v>91</v>
      </c>
      <c r="AV610" s="14" t="s">
        <v>91</v>
      </c>
      <c r="AW610" s="14" t="s">
        <v>36</v>
      </c>
      <c r="AX610" s="14" t="s">
        <v>81</v>
      </c>
      <c r="AY610" s="257" t="s">
        <v>139</v>
      </c>
    </row>
    <row r="611" s="15" customFormat="1">
      <c r="A611" s="15"/>
      <c r="B611" s="258"/>
      <c r="C611" s="259"/>
      <c r="D611" s="232" t="s">
        <v>150</v>
      </c>
      <c r="E611" s="260" t="s">
        <v>1</v>
      </c>
      <c r="F611" s="261" t="s">
        <v>156</v>
      </c>
      <c r="G611" s="259"/>
      <c r="H611" s="262">
        <v>27.384</v>
      </c>
      <c r="I611" s="263"/>
      <c r="J611" s="259"/>
      <c r="K611" s="259"/>
      <c r="L611" s="264"/>
      <c r="M611" s="265"/>
      <c r="N611" s="266"/>
      <c r="O611" s="266"/>
      <c r="P611" s="266"/>
      <c r="Q611" s="266"/>
      <c r="R611" s="266"/>
      <c r="S611" s="266"/>
      <c r="T611" s="267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T611" s="268" t="s">
        <v>150</v>
      </c>
      <c r="AU611" s="268" t="s">
        <v>91</v>
      </c>
      <c r="AV611" s="15" t="s">
        <v>157</v>
      </c>
      <c r="AW611" s="15" t="s">
        <v>36</v>
      </c>
      <c r="AX611" s="15" t="s">
        <v>81</v>
      </c>
      <c r="AY611" s="268" t="s">
        <v>139</v>
      </c>
    </row>
    <row r="612" s="16" customFormat="1">
      <c r="A612" s="16"/>
      <c r="B612" s="269"/>
      <c r="C612" s="270"/>
      <c r="D612" s="232" t="s">
        <v>150</v>
      </c>
      <c r="E612" s="271" t="s">
        <v>1</v>
      </c>
      <c r="F612" s="272" t="s">
        <v>172</v>
      </c>
      <c r="G612" s="270"/>
      <c r="H612" s="273">
        <v>77.587999999999994</v>
      </c>
      <c r="I612" s="274"/>
      <c r="J612" s="270"/>
      <c r="K612" s="270"/>
      <c r="L612" s="275"/>
      <c r="M612" s="276"/>
      <c r="N612" s="277"/>
      <c r="O612" s="277"/>
      <c r="P612" s="277"/>
      <c r="Q612" s="277"/>
      <c r="R612" s="277"/>
      <c r="S612" s="277"/>
      <c r="T612" s="278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T612" s="279" t="s">
        <v>150</v>
      </c>
      <c r="AU612" s="279" t="s">
        <v>91</v>
      </c>
      <c r="AV612" s="16" t="s">
        <v>146</v>
      </c>
      <c r="AW612" s="16" t="s">
        <v>36</v>
      </c>
      <c r="AX612" s="16" t="s">
        <v>89</v>
      </c>
      <c r="AY612" s="279" t="s">
        <v>139</v>
      </c>
    </row>
    <row r="613" s="2" customFormat="1" ht="24.15" customHeight="1">
      <c r="A613" s="39"/>
      <c r="B613" s="40"/>
      <c r="C613" s="219" t="s">
        <v>490</v>
      </c>
      <c r="D613" s="219" t="s">
        <v>141</v>
      </c>
      <c r="E613" s="220" t="s">
        <v>1183</v>
      </c>
      <c r="F613" s="221" t="s">
        <v>1184</v>
      </c>
      <c r="G613" s="222" t="s">
        <v>196</v>
      </c>
      <c r="H613" s="223">
        <v>77.587999999999994</v>
      </c>
      <c r="I613" s="224"/>
      <c r="J613" s="225">
        <f>ROUND(I613*H613,2)</f>
        <v>0</v>
      </c>
      <c r="K613" s="221" t="s">
        <v>145</v>
      </c>
      <c r="L613" s="45"/>
      <c r="M613" s="226" t="s">
        <v>1</v>
      </c>
      <c r="N613" s="227" t="s">
        <v>46</v>
      </c>
      <c r="O613" s="92"/>
      <c r="P613" s="228">
        <f>O613*H613</f>
        <v>0</v>
      </c>
      <c r="Q613" s="228">
        <v>0</v>
      </c>
      <c r="R613" s="228">
        <f>Q613*H613</f>
        <v>0</v>
      </c>
      <c r="S613" s="228">
        <v>0</v>
      </c>
      <c r="T613" s="229">
        <f>S613*H613</f>
        <v>0</v>
      </c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R613" s="230" t="s">
        <v>146</v>
      </c>
      <c r="AT613" s="230" t="s">
        <v>141</v>
      </c>
      <c r="AU613" s="230" t="s">
        <v>91</v>
      </c>
      <c r="AY613" s="18" t="s">
        <v>139</v>
      </c>
      <c r="BE613" s="231">
        <f>IF(N613="základní",J613,0)</f>
        <v>0</v>
      </c>
      <c r="BF613" s="231">
        <f>IF(N613="snížená",J613,0)</f>
        <v>0</v>
      </c>
      <c r="BG613" s="231">
        <f>IF(N613="zákl. přenesená",J613,0)</f>
        <v>0</v>
      </c>
      <c r="BH613" s="231">
        <f>IF(N613="sníž. přenesená",J613,0)</f>
        <v>0</v>
      </c>
      <c r="BI613" s="231">
        <f>IF(N613="nulová",J613,0)</f>
        <v>0</v>
      </c>
      <c r="BJ613" s="18" t="s">
        <v>89</v>
      </c>
      <c r="BK613" s="231">
        <f>ROUND(I613*H613,2)</f>
        <v>0</v>
      </c>
      <c r="BL613" s="18" t="s">
        <v>146</v>
      </c>
      <c r="BM613" s="230" t="s">
        <v>1185</v>
      </c>
    </row>
    <row r="614" s="13" customFormat="1">
      <c r="A614" s="13"/>
      <c r="B614" s="237"/>
      <c r="C614" s="238"/>
      <c r="D614" s="232" t="s">
        <v>150</v>
      </c>
      <c r="E614" s="239" t="s">
        <v>1</v>
      </c>
      <c r="F614" s="240" t="s">
        <v>1046</v>
      </c>
      <c r="G614" s="238"/>
      <c r="H614" s="239" t="s">
        <v>1</v>
      </c>
      <c r="I614" s="241"/>
      <c r="J614" s="238"/>
      <c r="K614" s="238"/>
      <c r="L614" s="242"/>
      <c r="M614" s="243"/>
      <c r="N614" s="244"/>
      <c r="O614" s="244"/>
      <c r="P614" s="244"/>
      <c r="Q614" s="244"/>
      <c r="R614" s="244"/>
      <c r="S614" s="244"/>
      <c r="T614" s="245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46" t="s">
        <v>150</v>
      </c>
      <c r="AU614" s="246" t="s">
        <v>91</v>
      </c>
      <c r="AV614" s="13" t="s">
        <v>89</v>
      </c>
      <c r="AW614" s="13" t="s">
        <v>36</v>
      </c>
      <c r="AX614" s="13" t="s">
        <v>81</v>
      </c>
      <c r="AY614" s="246" t="s">
        <v>139</v>
      </c>
    </row>
    <row r="615" s="13" customFormat="1">
      <c r="A615" s="13"/>
      <c r="B615" s="237"/>
      <c r="C615" s="238"/>
      <c r="D615" s="232" t="s">
        <v>150</v>
      </c>
      <c r="E615" s="239" t="s">
        <v>1</v>
      </c>
      <c r="F615" s="240" t="s">
        <v>1182</v>
      </c>
      <c r="G615" s="238"/>
      <c r="H615" s="239" t="s">
        <v>1</v>
      </c>
      <c r="I615" s="241"/>
      <c r="J615" s="238"/>
      <c r="K615" s="238"/>
      <c r="L615" s="242"/>
      <c r="M615" s="243"/>
      <c r="N615" s="244"/>
      <c r="O615" s="244"/>
      <c r="P615" s="244"/>
      <c r="Q615" s="244"/>
      <c r="R615" s="244"/>
      <c r="S615" s="244"/>
      <c r="T615" s="245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46" t="s">
        <v>150</v>
      </c>
      <c r="AU615" s="246" t="s">
        <v>91</v>
      </c>
      <c r="AV615" s="13" t="s">
        <v>89</v>
      </c>
      <c r="AW615" s="13" t="s">
        <v>36</v>
      </c>
      <c r="AX615" s="13" t="s">
        <v>81</v>
      </c>
      <c r="AY615" s="246" t="s">
        <v>139</v>
      </c>
    </row>
    <row r="616" s="13" customFormat="1">
      <c r="A616" s="13"/>
      <c r="B616" s="237"/>
      <c r="C616" s="238"/>
      <c r="D616" s="232" t="s">
        <v>150</v>
      </c>
      <c r="E616" s="239" t="s">
        <v>1</v>
      </c>
      <c r="F616" s="240" t="s">
        <v>883</v>
      </c>
      <c r="G616" s="238"/>
      <c r="H616" s="239" t="s">
        <v>1</v>
      </c>
      <c r="I616" s="241"/>
      <c r="J616" s="238"/>
      <c r="K616" s="238"/>
      <c r="L616" s="242"/>
      <c r="M616" s="243"/>
      <c r="N616" s="244"/>
      <c r="O616" s="244"/>
      <c r="P616" s="244"/>
      <c r="Q616" s="244"/>
      <c r="R616" s="244"/>
      <c r="S616" s="244"/>
      <c r="T616" s="245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46" t="s">
        <v>150</v>
      </c>
      <c r="AU616" s="246" t="s">
        <v>91</v>
      </c>
      <c r="AV616" s="13" t="s">
        <v>89</v>
      </c>
      <c r="AW616" s="13" t="s">
        <v>36</v>
      </c>
      <c r="AX616" s="13" t="s">
        <v>81</v>
      </c>
      <c r="AY616" s="246" t="s">
        <v>139</v>
      </c>
    </row>
    <row r="617" s="14" customFormat="1">
      <c r="A617" s="14"/>
      <c r="B617" s="247"/>
      <c r="C617" s="248"/>
      <c r="D617" s="232" t="s">
        <v>150</v>
      </c>
      <c r="E617" s="249" t="s">
        <v>1</v>
      </c>
      <c r="F617" s="250" t="s">
        <v>1110</v>
      </c>
      <c r="G617" s="248"/>
      <c r="H617" s="251">
        <v>28.995999999999999</v>
      </c>
      <c r="I617" s="252"/>
      <c r="J617" s="248"/>
      <c r="K617" s="248"/>
      <c r="L617" s="253"/>
      <c r="M617" s="254"/>
      <c r="N617" s="255"/>
      <c r="O617" s="255"/>
      <c r="P617" s="255"/>
      <c r="Q617" s="255"/>
      <c r="R617" s="255"/>
      <c r="S617" s="255"/>
      <c r="T617" s="256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7" t="s">
        <v>150</v>
      </c>
      <c r="AU617" s="257" t="s">
        <v>91</v>
      </c>
      <c r="AV617" s="14" t="s">
        <v>91</v>
      </c>
      <c r="AW617" s="14" t="s">
        <v>36</v>
      </c>
      <c r="AX617" s="14" t="s">
        <v>81</v>
      </c>
      <c r="AY617" s="257" t="s">
        <v>139</v>
      </c>
    </row>
    <row r="618" s="14" customFormat="1">
      <c r="A618" s="14"/>
      <c r="B618" s="247"/>
      <c r="C618" s="248"/>
      <c r="D618" s="232" t="s">
        <v>150</v>
      </c>
      <c r="E618" s="249" t="s">
        <v>1</v>
      </c>
      <c r="F618" s="250" t="s">
        <v>1111</v>
      </c>
      <c r="G618" s="248"/>
      <c r="H618" s="251">
        <v>8.8109999999999999</v>
      </c>
      <c r="I618" s="252"/>
      <c r="J618" s="248"/>
      <c r="K618" s="248"/>
      <c r="L618" s="253"/>
      <c r="M618" s="254"/>
      <c r="N618" s="255"/>
      <c r="O618" s="255"/>
      <c r="P618" s="255"/>
      <c r="Q618" s="255"/>
      <c r="R618" s="255"/>
      <c r="S618" s="255"/>
      <c r="T618" s="256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57" t="s">
        <v>150</v>
      </c>
      <c r="AU618" s="257" t="s">
        <v>91</v>
      </c>
      <c r="AV618" s="14" t="s">
        <v>91</v>
      </c>
      <c r="AW618" s="14" t="s">
        <v>36</v>
      </c>
      <c r="AX618" s="14" t="s">
        <v>81</v>
      </c>
      <c r="AY618" s="257" t="s">
        <v>139</v>
      </c>
    </row>
    <row r="619" s="13" customFormat="1">
      <c r="A619" s="13"/>
      <c r="B619" s="237"/>
      <c r="C619" s="238"/>
      <c r="D619" s="232" t="s">
        <v>150</v>
      </c>
      <c r="E619" s="239" t="s">
        <v>1</v>
      </c>
      <c r="F619" s="240" t="s">
        <v>169</v>
      </c>
      <c r="G619" s="238"/>
      <c r="H619" s="239" t="s">
        <v>1</v>
      </c>
      <c r="I619" s="241"/>
      <c r="J619" s="238"/>
      <c r="K619" s="238"/>
      <c r="L619" s="242"/>
      <c r="M619" s="243"/>
      <c r="N619" s="244"/>
      <c r="O619" s="244"/>
      <c r="P619" s="244"/>
      <c r="Q619" s="244"/>
      <c r="R619" s="244"/>
      <c r="S619" s="244"/>
      <c r="T619" s="245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6" t="s">
        <v>150</v>
      </c>
      <c r="AU619" s="246" t="s">
        <v>91</v>
      </c>
      <c r="AV619" s="13" t="s">
        <v>89</v>
      </c>
      <c r="AW619" s="13" t="s">
        <v>36</v>
      </c>
      <c r="AX619" s="13" t="s">
        <v>81</v>
      </c>
      <c r="AY619" s="246" t="s">
        <v>139</v>
      </c>
    </row>
    <row r="620" s="14" customFormat="1">
      <c r="A620" s="14"/>
      <c r="B620" s="247"/>
      <c r="C620" s="248"/>
      <c r="D620" s="232" t="s">
        <v>150</v>
      </c>
      <c r="E620" s="249" t="s">
        <v>1</v>
      </c>
      <c r="F620" s="250" t="s">
        <v>1112</v>
      </c>
      <c r="G620" s="248"/>
      <c r="H620" s="251">
        <v>6.71</v>
      </c>
      <c r="I620" s="252"/>
      <c r="J620" s="248"/>
      <c r="K620" s="248"/>
      <c r="L620" s="253"/>
      <c r="M620" s="254"/>
      <c r="N620" s="255"/>
      <c r="O620" s="255"/>
      <c r="P620" s="255"/>
      <c r="Q620" s="255"/>
      <c r="R620" s="255"/>
      <c r="S620" s="255"/>
      <c r="T620" s="256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7" t="s">
        <v>150</v>
      </c>
      <c r="AU620" s="257" t="s">
        <v>91</v>
      </c>
      <c r="AV620" s="14" t="s">
        <v>91</v>
      </c>
      <c r="AW620" s="14" t="s">
        <v>36</v>
      </c>
      <c r="AX620" s="14" t="s">
        <v>81</v>
      </c>
      <c r="AY620" s="257" t="s">
        <v>139</v>
      </c>
    </row>
    <row r="621" s="14" customFormat="1">
      <c r="A621" s="14"/>
      <c r="B621" s="247"/>
      <c r="C621" s="248"/>
      <c r="D621" s="232" t="s">
        <v>150</v>
      </c>
      <c r="E621" s="249" t="s">
        <v>1</v>
      </c>
      <c r="F621" s="250" t="s">
        <v>1113</v>
      </c>
      <c r="G621" s="248"/>
      <c r="H621" s="251">
        <v>5.6870000000000003</v>
      </c>
      <c r="I621" s="252"/>
      <c r="J621" s="248"/>
      <c r="K621" s="248"/>
      <c r="L621" s="253"/>
      <c r="M621" s="254"/>
      <c r="N621" s="255"/>
      <c r="O621" s="255"/>
      <c r="P621" s="255"/>
      <c r="Q621" s="255"/>
      <c r="R621" s="255"/>
      <c r="S621" s="255"/>
      <c r="T621" s="256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7" t="s">
        <v>150</v>
      </c>
      <c r="AU621" s="257" t="s">
        <v>91</v>
      </c>
      <c r="AV621" s="14" t="s">
        <v>91</v>
      </c>
      <c r="AW621" s="14" t="s">
        <v>36</v>
      </c>
      <c r="AX621" s="14" t="s">
        <v>81</v>
      </c>
      <c r="AY621" s="257" t="s">
        <v>139</v>
      </c>
    </row>
    <row r="622" s="15" customFormat="1">
      <c r="A622" s="15"/>
      <c r="B622" s="258"/>
      <c r="C622" s="259"/>
      <c r="D622" s="232" t="s">
        <v>150</v>
      </c>
      <c r="E622" s="260" t="s">
        <v>1</v>
      </c>
      <c r="F622" s="261" t="s">
        <v>156</v>
      </c>
      <c r="G622" s="259"/>
      <c r="H622" s="262">
        <v>50.204000000000001</v>
      </c>
      <c r="I622" s="263"/>
      <c r="J622" s="259"/>
      <c r="K622" s="259"/>
      <c r="L622" s="264"/>
      <c r="M622" s="265"/>
      <c r="N622" s="266"/>
      <c r="O622" s="266"/>
      <c r="P622" s="266"/>
      <c r="Q622" s="266"/>
      <c r="R622" s="266"/>
      <c r="S622" s="266"/>
      <c r="T622" s="267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T622" s="268" t="s">
        <v>150</v>
      </c>
      <c r="AU622" s="268" t="s">
        <v>91</v>
      </c>
      <c r="AV622" s="15" t="s">
        <v>157</v>
      </c>
      <c r="AW622" s="15" t="s">
        <v>36</v>
      </c>
      <c r="AX622" s="15" t="s">
        <v>81</v>
      </c>
      <c r="AY622" s="268" t="s">
        <v>139</v>
      </c>
    </row>
    <row r="623" s="13" customFormat="1">
      <c r="A623" s="13"/>
      <c r="B623" s="237"/>
      <c r="C623" s="238"/>
      <c r="D623" s="232" t="s">
        <v>150</v>
      </c>
      <c r="E623" s="239" t="s">
        <v>1</v>
      </c>
      <c r="F623" s="240" t="s">
        <v>1114</v>
      </c>
      <c r="G623" s="238"/>
      <c r="H623" s="239" t="s">
        <v>1</v>
      </c>
      <c r="I623" s="241"/>
      <c r="J623" s="238"/>
      <c r="K623" s="238"/>
      <c r="L623" s="242"/>
      <c r="M623" s="243"/>
      <c r="N623" s="244"/>
      <c r="O623" s="244"/>
      <c r="P623" s="244"/>
      <c r="Q623" s="244"/>
      <c r="R623" s="244"/>
      <c r="S623" s="244"/>
      <c r="T623" s="245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46" t="s">
        <v>150</v>
      </c>
      <c r="AU623" s="246" t="s">
        <v>91</v>
      </c>
      <c r="AV623" s="13" t="s">
        <v>89</v>
      </c>
      <c r="AW623" s="13" t="s">
        <v>36</v>
      </c>
      <c r="AX623" s="13" t="s">
        <v>81</v>
      </c>
      <c r="AY623" s="246" t="s">
        <v>139</v>
      </c>
    </row>
    <row r="624" s="13" customFormat="1">
      <c r="A624" s="13"/>
      <c r="B624" s="237"/>
      <c r="C624" s="238"/>
      <c r="D624" s="232" t="s">
        <v>150</v>
      </c>
      <c r="E624" s="239" t="s">
        <v>1</v>
      </c>
      <c r="F624" s="240" t="s">
        <v>883</v>
      </c>
      <c r="G624" s="238"/>
      <c r="H624" s="239" t="s">
        <v>1</v>
      </c>
      <c r="I624" s="241"/>
      <c r="J624" s="238"/>
      <c r="K624" s="238"/>
      <c r="L624" s="242"/>
      <c r="M624" s="243"/>
      <c r="N624" s="244"/>
      <c r="O624" s="244"/>
      <c r="P624" s="244"/>
      <c r="Q624" s="244"/>
      <c r="R624" s="244"/>
      <c r="S624" s="244"/>
      <c r="T624" s="245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46" t="s">
        <v>150</v>
      </c>
      <c r="AU624" s="246" t="s">
        <v>91</v>
      </c>
      <c r="AV624" s="13" t="s">
        <v>89</v>
      </c>
      <c r="AW624" s="13" t="s">
        <v>36</v>
      </c>
      <c r="AX624" s="13" t="s">
        <v>81</v>
      </c>
      <c r="AY624" s="246" t="s">
        <v>139</v>
      </c>
    </row>
    <row r="625" s="14" customFormat="1">
      <c r="A625" s="14"/>
      <c r="B625" s="247"/>
      <c r="C625" s="248"/>
      <c r="D625" s="232" t="s">
        <v>150</v>
      </c>
      <c r="E625" s="249" t="s">
        <v>1</v>
      </c>
      <c r="F625" s="250" t="s">
        <v>1115</v>
      </c>
      <c r="G625" s="248"/>
      <c r="H625" s="251">
        <v>15.816000000000001</v>
      </c>
      <c r="I625" s="252"/>
      <c r="J625" s="248"/>
      <c r="K625" s="248"/>
      <c r="L625" s="253"/>
      <c r="M625" s="254"/>
      <c r="N625" s="255"/>
      <c r="O625" s="255"/>
      <c r="P625" s="255"/>
      <c r="Q625" s="255"/>
      <c r="R625" s="255"/>
      <c r="S625" s="255"/>
      <c r="T625" s="256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T625" s="257" t="s">
        <v>150</v>
      </c>
      <c r="AU625" s="257" t="s">
        <v>91</v>
      </c>
      <c r="AV625" s="14" t="s">
        <v>91</v>
      </c>
      <c r="AW625" s="14" t="s">
        <v>36</v>
      </c>
      <c r="AX625" s="14" t="s">
        <v>81</v>
      </c>
      <c r="AY625" s="257" t="s">
        <v>139</v>
      </c>
    </row>
    <row r="626" s="14" customFormat="1">
      <c r="A626" s="14"/>
      <c r="B626" s="247"/>
      <c r="C626" s="248"/>
      <c r="D626" s="232" t="s">
        <v>150</v>
      </c>
      <c r="E626" s="249" t="s">
        <v>1</v>
      </c>
      <c r="F626" s="250" t="s">
        <v>1116</v>
      </c>
      <c r="G626" s="248"/>
      <c r="H626" s="251">
        <v>4.806</v>
      </c>
      <c r="I626" s="252"/>
      <c r="J626" s="248"/>
      <c r="K626" s="248"/>
      <c r="L626" s="253"/>
      <c r="M626" s="254"/>
      <c r="N626" s="255"/>
      <c r="O626" s="255"/>
      <c r="P626" s="255"/>
      <c r="Q626" s="255"/>
      <c r="R626" s="255"/>
      <c r="S626" s="255"/>
      <c r="T626" s="256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57" t="s">
        <v>150</v>
      </c>
      <c r="AU626" s="257" t="s">
        <v>91</v>
      </c>
      <c r="AV626" s="14" t="s">
        <v>91</v>
      </c>
      <c r="AW626" s="14" t="s">
        <v>36</v>
      </c>
      <c r="AX626" s="14" t="s">
        <v>81</v>
      </c>
      <c r="AY626" s="257" t="s">
        <v>139</v>
      </c>
    </row>
    <row r="627" s="13" customFormat="1">
      <c r="A627" s="13"/>
      <c r="B627" s="237"/>
      <c r="C627" s="238"/>
      <c r="D627" s="232" t="s">
        <v>150</v>
      </c>
      <c r="E627" s="239" t="s">
        <v>1</v>
      </c>
      <c r="F627" s="240" t="s">
        <v>169</v>
      </c>
      <c r="G627" s="238"/>
      <c r="H627" s="239" t="s">
        <v>1</v>
      </c>
      <c r="I627" s="241"/>
      <c r="J627" s="238"/>
      <c r="K627" s="238"/>
      <c r="L627" s="242"/>
      <c r="M627" s="243"/>
      <c r="N627" s="244"/>
      <c r="O627" s="244"/>
      <c r="P627" s="244"/>
      <c r="Q627" s="244"/>
      <c r="R627" s="244"/>
      <c r="S627" s="244"/>
      <c r="T627" s="245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46" t="s">
        <v>150</v>
      </c>
      <c r="AU627" s="246" t="s">
        <v>91</v>
      </c>
      <c r="AV627" s="13" t="s">
        <v>89</v>
      </c>
      <c r="AW627" s="13" t="s">
        <v>36</v>
      </c>
      <c r="AX627" s="13" t="s">
        <v>81</v>
      </c>
      <c r="AY627" s="246" t="s">
        <v>139</v>
      </c>
    </row>
    <row r="628" s="14" customFormat="1">
      <c r="A628" s="14"/>
      <c r="B628" s="247"/>
      <c r="C628" s="248"/>
      <c r="D628" s="232" t="s">
        <v>150</v>
      </c>
      <c r="E628" s="249" t="s">
        <v>1</v>
      </c>
      <c r="F628" s="250" t="s">
        <v>1117</v>
      </c>
      <c r="G628" s="248"/>
      <c r="H628" s="251">
        <v>3.6600000000000001</v>
      </c>
      <c r="I628" s="252"/>
      <c r="J628" s="248"/>
      <c r="K628" s="248"/>
      <c r="L628" s="253"/>
      <c r="M628" s="254"/>
      <c r="N628" s="255"/>
      <c r="O628" s="255"/>
      <c r="P628" s="255"/>
      <c r="Q628" s="255"/>
      <c r="R628" s="255"/>
      <c r="S628" s="255"/>
      <c r="T628" s="256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57" t="s">
        <v>150</v>
      </c>
      <c r="AU628" s="257" t="s">
        <v>91</v>
      </c>
      <c r="AV628" s="14" t="s">
        <v>91</v>
      </c>
      <c r="AW628" s="14" t="s">
        <v>36</v>
      </c>
      <c r="AX628" s="14" t="s">
        <v>81</v>
      </c>
      <c r="AY628" s="257" t="s">
        <v>139</v>
      </c>
    </row>
    <row r="629" s="14" customFormat="1">
      <c r="A629" s="14"/>
      <c r="B629" s="247"/>
      <c r="C629" s="248"/>
      <c r="D629" s="232" t="s">
        <v>150</v>
      </c>
      <c r="E629" s="249" t="s">
        <v>1</v>
      </c>
      <c r="F629" s="250" t="s">
        <v>1118</v>
      </c>
      <c r="G629" s="248"/>
      <c r="H629" s="251">
        <v>3.1019999999999999</v>
      </c>
      <c r="I629" s="252"/>
      <c r="J629" s="248"/>
      <c r="K629" s="248"/>
      <c r="L629" s="253"/>
      <c r="M629" s="254"/>
      <c r="N629" s="255"/>
      <c r="O629" s="255"/>
      <c r="P629" s="255"/>
      <c r="Q629" s="255"/>
      <c r="R629" s="255"/>
      <c r="S629" s="255"/>
      <c r="T629" s="256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7" t="s">
        <v>150</v>
      </c>
      <c r="AU629" s="257" t="s">
        <v>91</v>
      </c>
      <c r="AV629" s="14" t="s">
        <v>91</v>
      </c>
      <c r="AW629" s="14" t="s">
        <v>36</v>
      </c>
      <c r="AX629" s="14" t="s">
        <v>81</v>
      </c>
      <c r="AY629" s="257" t="s">
        <v>139</v>
      </c>
    </row>
    <row r="630" s="15" customFormat="1">
      <c r="A630" s="15"/>
      <c r="B630" s="258"/>
      <c r="C630" s="259"/>
      <c r="D630" s="232" t="s">
        <v>150</v>
      </c>
      <c r="E630" s="260" t="s">
        <v>1</v>
      </c>
      <c r="F630" s="261" t="s">
        <v>156</v>
      </c>
      <c r="G630" s="259"/>
      <c r="H630" s="262">
        <v>27.384</v>
      </c>
      <c r="I630" s="263"/>
      <c r="J630" s="259"/>
      <c r="K630" s="259"/>
      <c r="L630" s="264"/>
      <c r="M630" s="265"/>
      <c r="N630" s="266"/>
      <c r="O630" s="266"/>
      <c r="P630" s="266"/>
      <c r="Q630" s="266"/>
      <c r="R630" s="266"/>
      <c r="S630" s="266"/>
      <c r="T630" s="267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T630" s="268" t="s">
        <v>150</v>
      </c>
      <c r="AU630" s="268" t="s">
        <v>91</v>
      </c>
      <c r="AV630" s="15" t="s">
        <v>157</v>
      </c>
      <c r="AW630" s="15" t="s">
        <v>36</v>
      </c>
      <c r="AX630" s="15" t="s">
        <v>81</v>
      </c>
      <c r="AY630" s="268" t="s">
        <v>139</v>
      </c>
    </row>
    <row r="631" s="16" customFormat="1">
      <c r="A631" s="16"/>
      <c r="B631" s="269"/>
      <c r="C631" s="270"/>
      <c r="D631" s="232" t="s">
        <v>150</v>
      </c>
      <c r="E631" s="271" t="s">
        <v>1</v>
      </c>
      <c r="F631" s="272" t="s">
        <v>172</v>
      </c>
      <c r="G631" s="270"/>
      <c r="H631" s="273">
        <v>77.587999999999994</v>
      </c>
      <c r="I631" s="274"/>
      <c r="J631" s="270"/>
      <c r="K631" s="270"/>
      <c r="L631" s="275"/>
      <c r="M631" s="276"/>
      <c r="N631" s="277"/>
      <c r="O631" s="277"/>
      <c r="P631" s="277"/>
      <c r="Q631" s="277"/>
      <c r="R631" s="277"/>
      <c r="S631" s="277"/>
      <c r="T631" s="278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T631" s="279" t="s">
        <v>150</v>
      </c>
      <c r="AU631" s="279" t="s">
        <v>91</v>
      </c>
      <c r="AV631" s="16" t="s">
        <v>146</v>
      </c>
      <c r="AW631" s="16" t="s">
        <v>36</v>
      </c>
      <c r="AX631" s="16" t="s">
        <v>89</v>
      </c>
      <c r="AY631" s="279" t="s">
        <v>139</v>
      </c>
    </row>
    <row r="632" s="2" customFormat="1" ht="24.15" customHeight="1">
      <c r="A632" s="39"/>
      <c r="B632" s="40"/>
      <c r="C632" s="219" t="s">
        <v>494</v>
      </c>
      <c r="D632" s="219" t="s">
        <v>141</v>
      </c>
      <c r="E632" s="220" t="s">
        <v>1186</v>
      </c>
      <c r="F632" s="221" t="s">
        <v>1187</v>
      </c>
      <c r="G632" s="222" t="s">
        <v>196</v>
      </c>
      <c r="H632" s="223">
        <v>91</v>
      </c>
      <c r="I632" s="224"/>
      <c r="J632" s="225">
        <f>ROUND(I632*H632,2)</f>
        <v>0</v>
      </c>
      <c r="K632" s="221" t="s">
        <v>145</v>
      </c>
      <c r="L632" s="45"/>
      <c r="M632" s="226" t="s">
        <v>1</v>
      </c>
      <c r="N632" s="227" t="s">
        <v>46</v>
      </c>
      <c r="O632" s="92"/>
      <c r="P632" s="228">
        <f>O632*H632</f>
        <v>0</v>
      </c>
      <c r="Q632" s="228">
        <v>0</v>
      </c>
      <c r="R632" s="228">
        <f>Q632*H632</f>
        <v>0</v>
      </c>
      <c r="S632" s="228">
        <v>0</v>
      </c>
      <c r="T632" s="229">
        <f>S632*H632</f>
        <v>0</v>
      </c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R632" s="230" t="s">
        <v>89</v>
      </c>
      <c r="AT632" s="230" t="s">
        <v>141</v>
      </c>
      <c r="AU632" s="230" t="s">
        <v>91</v>
      </c>
      <c r="AY632" s="18" t="s">
        <v>139</v>
      </c>
      <c r="BE632" s="231">
        <f>IF(N632="základní",J632,0)</f>
        <v>0</v>
      </c>
      <c r="BF632" s="231">
        <f>IF(N632="snížená",J632,0)</f>
        <v>0</v>
      </c>
      <c r="BG632" s="231">
        <f>IF(N632="zákl. přenesená",J632,0)</f>
        <v>0</v>
      </c>
      <c r="BH632" s="231">
        <f>IF(N632="sníž. přenesená",J632,0)</f>
        <v>0</v>
      </c>
      <c r="BI632" s="231">
        <f>IF(N632="nulová",J632,0)</f>
        <v>0</v>
      </c>
      <c r="BJ632" s="18" t="s">
        <v>89</v>
      </c>
      <c r="BK632" s="231">
        <f>ROUND(I632*H632,2)</f>
        <v>0</v>
      </c>
      <c r="BL632" s="18" t="s">
        <v>89</v>
      </c>
      <c r="BM632" s="230" t="s">
        <v>1188</v>
      </c>
    </row>
    <row r="633" s="13" customFormat="1">
      <c r="A633" s="13"/>
      <c r="B633" s="237"/>
      <c r="C633" s="238"/>
      <c r="D633" s="232" t="s">
        <v>150</v>
      </c>
      <c r="E633" s="239" t="s">
        <v>1</v>
      </c>
      <c r="F633" s="240" t="s">
        <v>1151</v>
      </c>
      <c r="G633" s="238"/>
      <c r="H633" s="239" t="s">
        <v>1</v>
      </c>
      <c r="I633" s="241"/>
      <c r="J633" s="238"/>
      <c r="K633" s="238"/>
      <c r="L633" s="242"/>
      <c r="M633" s="243"/>
      <c r="N633" s="244"/>
      <c r="O633" s="244"/>
      <c r="P633" s="244"/>
      <c r="Q633" s="244"/>
      <c r="R633" s="244"/>
      <c r="S633" s="244"/>
      <c r="T633" s="245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46" t="s">
        <v>150</v>
      </c>
      <c r="AU633" s="246" t="s">
        <v>91</v>
      </c>
      <c r="AV633" s="13" t="s">
        <v>89</v>
      </c>
      <c r="AW633" s="13" t="s">
        <v>36</v>
      </c>
      <c r="AX633" s="13" t="s">
        <v>81</v>
      </c>
      <c r="AY633" s="246" t="s">
        <v>139</v>
      </c>
    </row>
    <row r="634" s="13" customFormat="1">
      <c r="A634" s="13"/>
      <c r="B634" s="237"/>
      <c r="C634" s="238"/>
      <c r="D634" s="232" t="s">
        <v>150</v>
      </c>
      <c r="E634" s="239" t="s">
        <v>1</v>
      </c>
      <c r="F634" s="240" t="s">
        <v>1189</v>
      </c>
      <c r="G634" s="238"/>
      <c r="H634" s="239" t="s">
        <v>1</v>
      </c>
      <c r="I634" s="241"/>
      <c r="J634" s="238"/>
      <c r="K634" s="238"/>
      <c r="L634" s="242"/>
      <c r="M634" s="243"/>
      <c r="N634" s="244"/>
      <c r="O634" s="244"/>
      <c r="P634" s="244"/>
      <c r="Q634" s="244"/>
      <c r="R634" s="244"/>
      <c r="S634" s="244"/>
      <c r="T634" s="245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46" t="s">
        <v>150</v>
      </c>
      <c r="AU634" s="246" t="s">
        <v>91</v>
      </c>
      <c r="AV634" s="13" t="s">
        <v>89</v>
      </c>
      <c r="AW634" s="13" t="s">
        <v>36</v>
      </c>
      <c r="AX634" s="13" t="s">
        <v>81</v>
      </c>
      <c r="AY634" s="246" t="s">
        <v>139</v>
      </c>
    </row>
    <row r="635" s="14" customFormat="1">
      <c r="A635" s="14"/>
      <c r="B635" s="247"/>
      <c r="C635" s="248"/>
      <c r="D635" s="232" t="s">
        <v>150</v>
      </c>
      <c r="E635" s="249" t="s">
        <v>1</v>
      </c>
      <c r="F635" s="250" t="s">
        <v>1152</v>
      </c>
      <c r="G635" s="248"/>
      <c r="H635" s="251">
        <v>91</v>
      </c>
      <c r="I635" s="252"/>
      <c r="J635" s="248"/>
      <c r="K635" s="248"/>
      <c r="L635" s="253"/>
      <c r="M635" s="254"/>
      <c r="N635" s="255"/>
      <c r="O635" s="255"/>
      <c r="P635" s="255"/>
      <c r="Q635" s="255"/>
      <c r="R635" s="255"/>
      <c r="S635" s="255"/>
      <c r="T635" s="256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57" t="s">
        <v>150</v>
      </c>
      <c r="AU635" s="257" t="s">
        <v>91</v>
      </c>
      <c r="AV635" s="14" t="s">
        <v>91</v>
      </c>
      <c r="AW635" s="14" t="s">
        <v>36</v>
      </c>
      <c r="AX635" s="14" t="s">
        <v>81</v>
      </c>
      <c r="AY635" s="257" t="s">
        <v>139</v>
      </c>
    </row>
    <row r="636" s="16" customFormat="1">
      <c r="A636" s="16"/>
      <c r="B636" s="269"/>
      <c r="C636" s="270"/>
      <c r="D636" s="232" t="s">
        <v>150</v>
      </c>
      <c r="E636" s="271" t="s">
        <v>1</v>
      </c>
      <c r="F636" s="272" t="s">
        <v>172</v>
      </c>
      <c r="G636" s="270"/>
      <c r="H636" s="273">
        <v>91</v>
      </c>
      <c r="I636" s="274"/>
      <c r="J636" s="270"/>
      <c r="K636" s="270"/>
      <c r="L636" s="275"/>
      <c r="M636" s="276"/>
      <c r="N636" s="277"/>
      <c r="O636" s="277"/>
      <c r="P636" s="277"/>
      <c r="Q636" s="277"/>
      <c r="R636" s="277"/>
      <c r="S636" s="277"/>
      <c r="T636" s="278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T636" s="279" t="s">
        <v>150</v>
      </c>
      <c r="AU636" s="279" t="s">
        <v>91</v>
      </c>
      <c r="AV636" s="16" t="s">
        <v>146</v>
      </c>
      <c r="AW636" s="16" t="s">
        <v>36</v>
      </c>
      <c r="AX636" s="16" t="s">
        <v>89</v>
      </c>
      <c r="AY636" s="279" t="s">
        <v>139</v>
      </c>
    </row>
    <row r="637" s="2" customFormat="1" ht="24.15" customHeight="1">
      <c r="A637" s="39"/>
      <c r="B637" s="40"/>
      <c r="C637" s="219" t="s">
        <v>499</v>
      </c>
      <c r="D637" s="219" t="s">
        <v>141</v>
      </c>
      <c r="E637" s="220" t="s">
        <v>1190</v>
      </c>
      <c r="F637" s="221" t="s">
        <v>1191</v>
      </c>
      <c r="G637" s="222" t="s">
        <v>167</v>
      </c>
      <c r="H637" s="223">
        <v>8</v>
      </c>
      <c r="I637" s="224"/>
      <c r="J637" s="225">
        <f>ROUND(I637*H637,2)</f>
        <v>0</v>
      </c>
      <c r="K637" s="221" t="s">
        <v>1</v>
      </c>
      <c r="L637" s="45"/>
      <c r="M637" s="226" t="s">
        <v>1</v>
      </c>
      <c r="N637" s="227" t="s">
        <v>46</v>
      </c>
      <c r="O637" s="92"/>
      <c r="P637" s="228">
        <f>O637*H637</f>
        <v>0</v>
      </c>
      <c r="Q637" s="228">
        <v>0</v>
      </c>
      <c r="R637" s="228">
        <f>Q637*H637</f>
        <v>0</v>
      </c>
      <c r="S637" s="228">
        <v>0</v>
      </c>
      <c r="T637" s="229">
        <f>S637*H637</f>
        <v>0</v>
      </c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R637" s="230" t="s">
        <v>89</v>
      </c>
      <c r="AT637" s="230" t="s">
        <v>141</v>
      </c>
      <c r="AU637" s="230" t="s">
        <v>91</v>
      </c>
      <c r="AY637" s="18" t="s">
        <v>139</v>
      </c>
      <c r="BE637" s="231">
        <f>IF(N637="základní",J637,0)</f>
        <v>0</v>
      </c>
      <c r="BF637" s="231">
        <f>IF(N637="snížená",J637,0)</f>
        <v>0</v>
      </c>
      <c r="BG637" s="231">
        <f>IF(N637="zákl. přenesená",J637,0)</f>
        <v>0</v>
      </c>
      <c r="BH637" s="231">
        <f>IF(N637="sníž. přenesená",J637,0)</f>
        <v>0</v>
      </c>
      <c r="BI637" s="231">
        <f>IF(N637="nulová",J637,0)</f>
        <v>0</v>
      </c>
      <c r="BJ637" s="18" t="s">
        <v>89</v>
      </c>
      <c r="BK637" s="231">
        <f>ROUND(I637*H637,2)</f>
        <v>0</v>
      </c>
      <c r="BL637" s="18" t="s">
        <v>89</v>
      </c>
      <c r="BM637" s="230" t="s">
        <v>1192</v>
      </c>
    </row>
    <row r="638" s="14" customFormat="1">
      <c r="A638" s="14"/>
      <c r="B638" s="247"/>
      <c r="C638" s="248"/>
      <c r="D638" s="232" t="s">
        <v>150</v>
      </c>
      <c r="E638" s="249" t="s">
        <v>1</v>
      </c>
      <c r="F638" s="250" t="s">
        <v>1193</v>
      </c>
      <c r="G638" s="248"/>
      <c r="H638" s="251">
        <v>8</v>
      </c>
      <c r="I638" s="252"/>
      <c r="J638" s="248"/>
      <c r="K638" s="248"/>
      <c r="L638" s="253"/>
      <c r="M638" s="254"/>
      <c r="N638" s="255"/>
      <c r="O638" s="255"/>
      <c r="P638" s="255"/>
      <c r="Q638" s="255"/>
      <c r="R638" s="255"/>
      <c r="S638" s="255"/>
      <c r="T638" s="256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257" t="s">
        <v>150</v>
      </c>
      <c r="AU638" s="257" t="s">
        <v>91</v>
      </c>
      <c r="AV638" s="14" t="s">
        <v>91</v>
      </c>
      <c r="AW638" s="14" t="s">
        <v>36</v>
      </c>
      <c r="AX638" s="14" t="s">
        <v>81</v>
      </c>
      <c r="AY638" s="257" t="s">
        <v>139</v>
      </c>
    </row>
    <row r="639" s="16" customFormat="1">
      <c r="A639" s="16"/>
      <c r="B639" s="269"/>
      <c r="C639" s="270"/>
      <c r="D639" s="232" t="s">
        <v>150</v>
      </c>
      <c r="E639" s="271" t="s">
        <v>1</v>
      </c>
      <c r="F639" s="272" t="s">
        <v>172</v>
      </c>
      <c r="G639" s="270"/>
      <c r="H639" s="273">
        <v>8</v>
      </c>
      <c r="I639" s="274"/>
      <c r="J639" s="270"/>
      <c r="K639" s="270"/>
      <c r="L639" s="275"/>
      <c r="M639" s="276"/>
      <c r="N639" s="277"/>
      <c r="O639" s="277"/>
      <c r="P639" s="277"/>
      <c r="Q639" s="277"/>
      <c r="R639" s="277"/>
      <c r="S639" s="277"/>
      <c r="T639" s="278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T639" s="279" t="s">
        <v>150</v>
      </c>
      <c r="AU639" s="279" t="s">
        <v>91</v>
      </c>
      <c r="AV639" s="16" t="s">
        <v>146</v>
      </c>
      <c r="AW639" s="16" t="s">
        <v>36</v>
      </c>
      <c r="AX639" s="16" t="s">
        <v>89</v>
      </c>
      <c r="AY639" s="279" t="s">
        <v>139</v>
      </c>
    </row>
    <row r="640" s="2" customFormat="1" ht="24.15" customHeight="1">
      <c r="A640" s="39"/>
      <c r="B640" s="40"/>
      <c r="C640" s="219" t="s">
        <v>503</v>
      </c>
      <c r="D640" s="219" t="s">
        <v>141</v>
      </c>
      <c r="E640" s="220" t="s">
        <v>524</v>
      </c>
      <c r="F640" s="221" t="s">
        <v>525</v>
      </c>
      <c r="G640" s="222" t="s">
        <v>167</v>
      </c>
      <c r="H640" s="223">
        <v>27</v>
      </c>
      <c r="I640" s="224"/>
      <c r="J640" s="225">
        <f>ROUND(I640*H640,2)</f>
        <v>0</v>
      </c>
      <c r="K640" s="221" t="s">
        <v>145</v>
      </c>
      <c r="L640" s="45"/>
      <c r="M640" s="226" t="s">
        <v>1</v>
      </c>
      <c r="N640" s="227" t="s">
        <v>46</v>
      </c>
      <c r="O640" s="92"/>
      <c r="P640" s="228">
        <f>O640*H640</f>
        <v>0</v>
      </c>
      <c r="Q640" s="228">
        <v>0.18292</v>
      </c>
      <c r="R640" s="228">
        <f>Q640*H640</f>
        <v>4.9388399999999999</v>
      </c>
      <c r="S640" s="228">
        <v>0</v>
      </c>
      <c r="T640" s="229">
        <f>S640*H640</f>
        <v>0</v>
      </c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R640" s="230" t="s">
        <v>146</v>
      </c>
      <c r="AT640" s="230" t="s">
        <v>141</v>
      </c>
      <c r="AU640" s="230" t="s">
        <v>91</v>
      </c>
      <c r="AY640" s="18" t="s">
        <v>139</v>
      </c>
      <c r="BE640" s="231">
        <f>IF(N640="základní",J640,0)</f>
        <v>0</v>
      </c>
      <c r="BF640" s="231">
        <f>IF(N640="snížená",J640,0)</f>
        <v>0</v>
      </c>
      <c r="BG640" s="231">
        <f>IF(N640="zákl. přenesená",J640,0)</f>
        <v>0</v>
      </c>
      <c r="BH640" s="231">
        <f>IF(N640="sníž. přenesená",J640,0)</f>
        <v>0</v>
      </c>
      <c r="BI640" s="231">
        <f>IF(N640="nulová",J640,0)</f>
        <v>0</v>
      </c>
      <c r="BJ640" s="18" t="s">
        <v>89</v>
      </c>
      <c r="BK640" s="231">
        <f>ROUND(I640*H640,2)</f>
        <v>0</v>
      </c>
      <c r="BL640" s="18" t="s">
        <v>146</v>
      </c>
      <c r="BM640" s="230" t="s">
        <v>1194</v>
      </c>
    </row>
    <row r="641" s="13" customFormat="1">
      <c r="A641" s="13"/>
      <c r="B641" s="237"/>
      <c r="C641" s="238"/>
      <c r="D641" s="232" t="s">
        <v>150</v>
      </c>
      <c r="E641" s="239" t="s">
        <v>1</v>
      </c>
      <c r="F641" s="240" t="s">
        <v>374</v>
      </c>
      <c r="G641" s="238"/>
      <c r="H641" s="239" t="s">
        <v>1</v>
      </c>
      <c r="I641" s="241"/>
      <c r="J641" s="238"/>
      <c r="K641" s="238"/>
      <c r="L641" s="242"/>
      <c r="M641" s="243"/>
      <c r="N641" s="244"/>
      <c r="O641" s="244"/>
      <c r="P641" s="244"/>
      <c r="Q641" s="244"/>
      <c r="R641" s="244"/>
      <c r="S641" s="244"/>
      <c r="T641" s="245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46" t="s">
        <v>150</v>
      </c>
      <c r="AU641" s="246" t="s">
        <v>91</v>
      </c>
      <c r="AV641" s="13" t="s">
        <v>89</v>
      </c>
      <c r="AW641" s="13" t="s">
        <v>36</v>
      </c>
      <c r="AX641" s="13" t="s">
        <v>81</v>
      </c>
      <c r="AY641" s="246" t="s">
        <v>139</v>
      </c>
    </row>
    <row r="642" s="14" customFormat="1">
      <c r="A642" s="14"/>
      <c r="B642" s="247"/>
      <c r="C642" s="248"/>
      <c r="D642" s="232" t="s">
        <v>150</v>
      </c>
      <c r="E642" s="249" t="s">
        <v>1</v>
      </c>
      <c r="F642" s="250" t="s">
        <v>1131</v>
      </c>
      <c r="G642" s="248"/>
      <c r="H642" s="251">
        <v>27</v>
      </c>
      <c r="I642" s="252"/>
      <c r="J642" s="248"/>
      <c r="K642" s="248"/>
      <c r="L642" s="253"/>
      <c r="M642" s="254"/>
      <c r="N642" s="255"/>
      <c r="O642" s="255"/>
      <c r="P642" s="255"/>
      <c r="Q642" s="255"/>
      <c r="R642" s="255"/>
      <c r="S642" s="255"/>
      <c r="T642" s="256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57" t="s">
        <v>150</v>
      </c>
      <c r="AU642" s="257" t="s">
        <v>91</v>
      </c>
      <c r="AV642" s="14" t="s">
        <v>91</v>
      </c>
      <c r="AW642" s="14" t="s">
        <v>36</v>
      </c>
      <c r="AX642" s="14" t="s">
        <v>81</v>
      </c>
      <c r="AY642" s="257" t="s">
        <v>139</v>
      </c>
    </row>
    <row r="643" s="16" customFormat="1">
      <c r="A643" s="16"/>
      <c r="B643" s="269"/>
      <c r="C643" s="270"/>
      <c r="D643" s="232" t="s">
        <v>150</v>
      </c>
      <c r="E643" s="271" t="s">
        <v>1</v>
      </c>
      <c r="F643" s="272" t="s">
        <v>172</v>
      </c>
      <c r="G643" s="270"/>
      <c r="H643" s="273">
        <v>27</v>
      </c>
      <c r="I643" s="274"/>
      <c r="J643" s="270"/>
      <c r="K643" s="270"/>
      <c r="L643" s="275"/>
      <c r="M643" s="276"/>
      <c r="N643" s="277"/>
      <c r="O643" s="277"/>
      <c r="P643" s="277"/>
      <c r="Q643" s="277"/>
      <c r="R643" s="277"/>
      <c r="S643" s="277"/>
      <c r="T643" s="278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T643" s="279" t="s">
        <v>150</v>
      </c>
      <c r="AU643" s="279" t="s">
        <v>91</v>
      </c>
      <c r="AV643" s="16" t="s">
        <v>146</v>
      </c>
      <c r="AW643" s="16" t="s">
        <v>36</v>
      </c>
      <c r="AX643" s="16" t="s">
        <v>89</v>
      </c>
      <c r="AY643" s="279" t="s">
        <v>139</v>
      </c>
    </row>
    <row r="644" s="2" customFormat="1" ht="21.75" customHeight="1">
      <c r="A644" s="39"/>
      <c r="B644" s="40"/>
      <c r="C644" s="219" t="s">
        <v>509</v>
      </c>
      <c r="D644" s="219" t="s">
        <v>141</v>
      </c>
      <c r="E644" s="220" t="s">
        <v>528</v>
      </c>
      <c r="F644" s="221" t="s">
        <v>529</v>
      </c>
      <c r="G644" s="222" t="s">
        <v>167</v>
      </c>
      <c r="H644" s="223">
        <v>27</v>
      </c>
      <c r="I644" s="224"/>
      <c r="J644" s="225">
        <f>ROUND(I644*H644,2)</f>
        <v>0</v>
      </c>
      <c r="K644" s="221" t="s">
        <v>145</v>
      </c>
      <c r="L644" s="45"/>
      <c r="M644" s="226" t="s">
        <v>1</v>
      </c>
      <c r="N644" s="227" t="s">
        <v>46</v>
      </c>
      <c r="O644" s="92"/>
      <c r="P644" s="228">
        <f>O644*H644</f>
        <v>0</v>
      </c>
      <c r="Q644" s="228">
        <v>0</v>
      </c>
      <c r="R644" s="228">
        <f>Q644*H644</f>
        <v>0</v>
      </c>
      <c r="S644" s="228">
        <v>0</v>
      </c>
      <c r="T644" s="229">
        <f>S644*H644</f>
        <v>0</v>
      </c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R644" s="230" t="s">
        <v>146</v>
      </c>
      <c r="AT644" s="230" t="s">
        <v>141</v>
      </c>
      <c r="AU644" s="230" t="s">
        <v>91</v>
      </c>
      <c r="AY644" s="18" t="s">
        <v>139</v>
      </c>
      <c r="BE644" s="231">
        <f>IF(N644="základní",J644,0)</f>
        <v>0</v>
      </c>
      <c r="BF644" s="231">
        <f>IF(N644="snížená",J644,0)</f>
        <v>0</v>
      </c>
      <c r="BG644" s="231">
        <f>IF(N644="zákl. přenesená",J644,0)</f>
        <v>0</v>
      </c>
      <c r="BH644" s="231">
        <f>IF(N644="sníž. přenesená",J644,0)</f>
        <v>0</v>
      </c>
      <c r="BI644" s="231">
        <f>IF(N644="nulová",J644,0)</f>
        <v>0</v>
      </c>
      <c r="BJ644" s="18" t="s">
        <v>89</v>
      </c>
      <c r="BK644" s="231">
        <f>ROUND(I644*H644,2)</f>
        <v>0</v>
      </c>
      <c r="BL644" s="18" t="s">
        <v>146</v>
      </c>
      <c r="BM644" s="230" t="s">
        <v>1195</v>
      </c>
    </row>
    <row r="645" s="13" customFormat="1">
      <c r="A645" s="13"/>
      <c r="B645" s="237"/>
      <c r="C645" s="238"/>
      <c r="D645" s="232" t="s">
        <v>150</v>
      </c>
      <c r="E645" s="239" t="s">
        <v>1</v>
      </c>
      <c r="F645" s="240" t="s">
        <v>374</v>
      </c>
      <c r="G645" s="238"/>
      <c r="H645" s="239" t="s">
        <v>1</v>
      </c>
      <c r="I645" s="241"/>
      <c r="J645" s="238"/>
      <c r="K645" s="238"/>
      <c r="L645" s="242"/>
      <c r="M645" s="243"/>
      <c r="N645" s="244"/>
      <c r="O645" s="244"/>
      <c r="P645" s="244"/>
      <c r="Q645" s="244"/>
      <c r="R645" s="244"/>
      <c r="S645" s="244"/>
      <c r="T645" s="245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6" t="s">
        <v>150</v>
      </c>
      <c r="AU645" s="246" t="s">
        <v>91</v>
      </c>
      <c r="AV645" s="13" t="s">
        <v>89</v>
      </c>
      <c r="AW645" s="13" t="s">
        <v>36</v>
      </c>
      <c r="AX645" s="13" t="s">
        <v>81</v>
      </c>
      <c r="AY645" s="246" t="s">
        <v>139</v>
      </c>
    </row>
    <row r="646" s="14" customFormat="1">
      <c r="A646" s="14"/>
      <c r="B646" s="247"/>
      <c r="C646" s="248"/>
      <c r="D646" s="232" t="s">
        <v>150</v>
      </c>
      <c r="E646" s="249" t="s">
        <v>1</v>
      </c>
      <c r="F646" s="250" t="s">
        <v>1131</v>
      </c>
      <c r="G646" s="248"/>
      <c r="H646" s="251">
        <v>27</v>
      </c>
      <c r="I646" s="252"/>
      <c r="J646" s="248"/>
      <c r="K646" s="248"/>
      <c r="L646" s="253"/>
      <c r="M646" s="254"/>
      <c r="N646" s="255"/>
      <c r="O646" s="255"/>
      <c r="P646" s="255"/>
      <c r="Q646" s="255"/>
      <c r="R646" s="255"/>
      <c r="S646" s="255"/>
      <c r="T646" s="256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257" t="s">
        <v>150</v>
      </c>
      <c r="AU646" s="257" t="s">
        <v>91</v>
      </c>
      <c r="AV646" s="14" t="s">
        <v>91</v>
      </c>
      <c r="AW646" s="14" t="s">
        <v>36</v>
      </c>
      <c r="AX646" s="14" t="s">
        <v>81</v>
      </c>
      <c r="AY646" s="257" t="s">
        <v>139</v>
      </c>
    </row>
    <row r="647" s="16" customFormat="1">
      <c r="A647" s="16"/>
      <c r="B647" s="269"/>
      <c r="C647" s="270"/>
      <c r="D647" s="232" t="s">
        <v>150</v>
      </c>
      <c r="E647" s="271" t="s">
        <v>1</v>
      </c>
      <c r="F647" s="272" t="s">
        <v>172</v>
      </c>
      <c r="G647" s="270"/>
      <c r="H647" s="273">
        <v>27</v>
      </c>
      <c r="I647" s="274"/>
      <c r="J647" s="270"/>
      <c r="K647" s="270"/>
      <c r="L647" s="275"/>
      <c r="M647" s="276"/>
      <c r="N647" s="277"/>
      <c r="O647" s="277"/>
      <c r="P647" s="277"/>
      <c r="Q647" s="277"/>
      <c r="R647" s="277"/>
      <c r="S647" s="277"/>
      <c r="T647" s="278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T647" s="279" t="s">
        <v>150</v>
      </c>
      <c r="AU647" s="279" t="s">
        <v>91</v>
      </c>
      <c r="AV647" s="16" t="s">
        <v>146</v>
      </c>
      <c r="AW647" s="16" t="s">
        <v>36</v>
      </c>
      <c r="AX647" s="16" t="s">
        <v>89</v>
      </c>
      <c r="AY647" s="279" t="s">
        <v>139</v>
      </c>
    </row>
    <row r="648" s="12" customFormat="1" ht="22.8" customHeight="1">
      <c r="A648" s="12"/>
      <c r="B648" s="203"/>
      <c r="C648" s="204"/>
      <c r="D648" s="205" t="s">
        <v>80</v>
      </c>
      <c r="E648" s="217" t="s">
        <v>203</v>
      </c>
      <c r="F648" s="217" t="s">
        <v>531</v>
      </c>
      <c r="G648" s="204"/>
      <c r="H648" s="204"/>
      <c r="I648" s="207"/>
      <c r="J648" s="218">
        <f>BK648</f>
        <v>0</v>
      </c>
      <c r="K648" s="204"/>
      <c r="L648" s="209"/>
      <c r="M648" s="210"/>
      <c r="N648" s="211"/>
      <c r="O648" s="211"/>
      <c r="P648" s="212">
        <f>P649+SUM(P650:P838)+P860</f>
        <v>0</v>
      </c>
      <c r="Q648" s="211"/>
      <c r="R648" s="212">
        <f>R649+SUM(R650:R838)+R860</f>
        <v>3.4242528600000002</v>
      </c>
      <c r="S648" s="211"/>
      <c r="T648" s="213">
        <f>T649+SUM(T650:T838)+T860</f>
        <v>3.7030599999999998</v>
      </c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R648" s="214" t="s">
        <v>89</v>
      </c>
      <c r="AT648" s="215" t="s">
        <v>80</v>
      </c>
      <c r="AU648" s="215" t="s">
        <v>89</v>
      </c>
      <c r="AY648" s="214" t="s">
        <v>139</v>
      </c>
      <c r="BK648" s="216">
        <f>BK649+SUM(BK650:BK838)+BK860</f>
        <v>0</v>
      </c>
    </row>
    <row r="649" s="2" customFormat="1" ht="33" customHeight="1">
      <c r="A649" s="39"/>
      <c r="B649" s="40"/>
      <c r="C649" s="219" t="s">
        <v>513</v>
      </c>
      <c r="D649" s="219" t="s">
        <v>141</v>
      </c>
      <c r="E649" s="220" t="s">
        <v>1196</v>
      </c>
      <c r="F649" s="221" t="s">
        <v>1197</v>
      </c>
      <c r="G649" s="222" t="s">
        <v>167</v>
      </c>
      <c r="H649" s="223">
        <v>49.5</v>
      </c>
      <c r="I649" s="224"/>
      <c r="J649" s="225">
        <f>ROUND(I649*H649,2)</f>
        <v>0</v>
      </c>
      <c r="K649" s="221" t="s">
        <v>145</v>
      </c>
      <c r="L649" s="45"/>
      <c r="M649" s="226" t="s">
        <v>1</v>
      </c>
      <c r="N649" s="227" t="s">
        <v>46</v>
      </c>
      <c r="O649" s="92"/>
      <c r="P649" s="228">
        <f>O649*H649</f>
        <v>0</v>
      </c>
      <c r="Q649" s="228">
        <v>0</v>
      </c>
      <c r="R649" s="228">
        <f>Q649*H649</f>
        <v>0</v>
      </c>
      <c r="S649" s="228">
        <v>0</v>
      </c>
      <c r="T649" s="229">
        <f>S649*H649</f>
        <v>0</v>
      </c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R649" s="230" t="s">
        <v>146</v>
      </c>
      <c r="AT649" s="230" t="s">
        <v>141</v>
      </c>
      <c r="AU649" s="230" t="s">
        <v>91</v>
      </c>
      <c r="AY649" s="18" t="s">
        <v>139</v>
      </c>
      <c r="BE649" s="231">
        <f>IF(N649="základní",J649,0)</f>
        <v>0</v>
      </c>
      <c r="BF649" s="231">
        <f>IF(N649="snížená",J649,0)</f>
        <v>0</v>
      </c>
      <c r="BG649" s="231">
        <f>IF(N649="zákl. přenesená",J649,0)</f>
        <v>0</v>
      </c>
      <c r="BH649" s="231">
        <f>IF(N649="sníž. přenesená",J649,0)</f>
        <v>0</v>
      </c>
      <c r="BI649" s="231">
        <f>IF(N649="nulová",J649,0)</f>
        <v>0</v>
      </c>
      <c r="BJ649" s="18" t="s">
        <v>89</v>
      </c>
      <c r="BK649" s="231">
        <f>ROUND(I649*H649,2)</f>
        <v>0</v>
      </c>
      <c r="BL649" s="18" t="s">
        <v>146</v>
      </c>
      <c r="BM649" s="230" t="s">
        <v>1198</v>
      </c>
    </row>
    <row r="650" s="13" customFormat="1">
      <c r="A650" s="13"/>
      <c r="B650" s="237"/>
      <c r="C650" s="238"/>
      <c r="D650" s="232" t="s">
        <v>150</v>
      </c>
      <c r="E650" s="239" t="s">
        <v>1</v>
      </c>
      <c r="F650" s="240" t="s">
        <v>883</v>
      </c>
      <c r="G650" s="238"/>
      <c r="H650" s="239" t="s">
        <v>1</v>
      </c>
      <c r="I650" s="241"/>
      <c r="J650" s="238"/>
      <c r="K650" s="238"/>
      <c r="L650" s="242"/>
      <c r="M650" s="243"/>
      <c r="N650" s="244"/>
      <c r="O650" s="244"/>
      <c r="P650" s="244"/>
      <c r="Q650" s="244"/>
      <c r="R650" s="244"/>
      <c r="S650" s="244"/>
      <c r="T650" s="245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6" t="s">
        <v>150</v>
      </c>
      <c r="AU650" s="246" t="s">
        <v>91</v>
      </c>
      <c r="AV650" s="13" t="s">
        <v>89</v>
      </c>
      <c r="AW650" s="13" t="s">
        <v>36</v>
      </c>
      <c r="AX650" s="13" t="s">
        <v>81</v>
      </c>
      <c r="AY650" s="246" t="s">
        <v>139</v>
      </c>
    </row>
    <row r="651" s="14" customFormat="1">
      <c r="A651" s="14"/>
      <c r="B651" s="247"/>
      <c r="C651" s="248"/>
      <c r="D651" s="232" t="s">
        <v>150</v>
      </c>
      <c r="E651" s="249" t="s">
        <v>1</v>
      </c>
      <c r="F651" s="250" t="s">
        <v>1199</v>
      </c>
      <c r="G651" s="248"/>
      <c r="H651" s="251">
        <v>49.5</v>
      </c>
      <c r="I651" s="252"/>
      <c r="J651" s="248"/>
      <c r="K651" s="248"/>
      <c r="L651" s="253"/>
      <c r="M651" s="254"/>
      <c r="N651" s="255"/>
      <c r="O651" s="255"/>
      <c r="P651" s="255"/>
      <c r="Q651" s="255"/>
      <c r="R651" s="255"/>
      <c r="S651" s="255"/>
      <c r="T651" s="256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57" t="s">
        <v>150</v>
      </c>
      <c r="AU651" s="257" t="s">
        <v>91</v>
      </c>
      <c r="AV651" s="14" t="s">
        <v>91</v>
      </c>
      <c r="AW651" s="14" t="s">
        <v>36</v>
      </c>
      <c r="AX651" s="14" t="s">
        <v>81</v>
      </c>
      <c r="AY651" s="257" t="s">
        <v>139</v>
      </c>
    </row>
    <row r="652" s="16" customFormat="1">
      <c r="A652" s="16"/>
      <c r="B652" s="269"/>
      <c r="C652" s="270"/>
      <c r="D652" s="232" t="s">
        <v>150</v>
      </c>
      <c r="E652" s="271" t="s">
        <v>1</v>
      </c>
      <c r="F652" s="272" t="s">
        <v>172</v>
      </c>
      <c r="G652" s="270"/>
      <c r="H652" s="273">
        <v>49.5</v>
      </c>
      <c r="I652" s="274"/>
      <c r="J652" s="270"/>
      <c r="K652" s="270"/>
      <c r="L652" s="275"/>
      <c r="M652" s="276"/>
      <c r="N652" s="277"/>
      <c r="O652" s="277"/>
      <c r="P652" s="277"/>
      <c r="Q652" s="277"/>
      <c r="R652" s="277"/>
      <c r="S652" s="277"/>
      <c r="T652" s="278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T652" s="279" t="s">
        <v>150</v>
      </c>
      <c r="AU652" s="279" t="s">
        <v>91</v>
      </c>
      <c r="AV652" s="16" t="s">
        <v>146</v>
      </c>
      <c r="AW652" s="16" t="s">
        <v>36</v>
      </c>
      <c r="AX652" s="16" t="s">
        <v>89</v>
      </c>
      <c r="AY652" s="279" t="s">
        <v>139</v>
      </c>
    </row>
    <row r="653" s="2" customFormat="1" ht="24.15" customHeight="1">
      <c r="A653" s="39"/>
      <c r="B653" s="40"/>
      <c r="C653" s="280" t="s">
        <v>518</v>
      </c>
      <c r="D653" s="280" t="s">
        <v>327</v>
      </c>
      <c r="E653" s="281" t="s">
        <v>1200</v>
      </c>
      <c r="F653" s="282" t="s">
        <v>1201</v>
      </c>
      <c r="G653" s="283" t="s">
        <v>167</v>
      </c>
      <c r="H653" s="284">
        <v>50.243000000000002</v>
      </c>
      <c r="I653" s="285"/>
      <c r="J653" s="286">
        <f>ROUND(I653*H653,2)</f>
        <v>0</v>
      </c>
      <c r="K653" s="282" t="s">
        <v>145</v>
      </c>
      <c r="L653" s="287"/>
      <c r="M653" s="288" t="s">
        <v>1</v>
      </c>
      <c r="N653" s="289" t="s">
        <v>46</v>
      </c>
      <c r="O653" s="92"/>
      <c r="P653" s="228">
        <f>O653*H653</f>
        <v>0</v>
      </c>
      <c r="Q653" s="228">
        <v>0.00027</v>
      </c>
      <c r="R653" s="228">
        <f>Q653*H653</f>
        <v>0.013565610000000001</v>
      </c>
      <c r="S653" s="228">
        <v>0</v>
      </c>
      <c r="T653" s="229">
        <f>S653*H653</f>
        <v>0</v>
      </c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R653" s="230" t="s">
        <v>203</v>
      </c>
      <c r="AT653" s="230" t="s">
        <v>327</v>
      </c>
      <c r="AU653" s="230" t="s">
        <v>91</v>
      </c>
      <c r="AY653" s="18" t="s">
        <v>139</v>
      </c>
      <c r="BE653" s="231">
        <f>IF(N653="základní",J653,0)</f>
        <v>0</v>
      </c>
      <c r="BF653" s="231">
        <f>IF(N653="snížená",J653,0)</f>
        <v>0</v>
      </c>
      <c r="BG653" s="231">
        <f>IF(N653="zákl. přenesená",J653,0)</f>
        <v>0</v>
      </c>
      <c r="BH653" s="231">
        <f>IF(N653="sníž. přenesená",J653,0)</f>
        <v>0</v>
      </c>
      <c r="BI653" s="231">
        <f>IF(N653="nulová",J653,0)</f>
        <v>0</v>
      </c>
      <c r="BJ653" s="18" t="s">
        <v>89</v>
      </c>
      <c r="BK653" s="231">
        <f>ROUND(I653*H653,2)</f>
        <v>0</v>
      </c>
      <c r="BL653" s="18" t="s">
        <v>146</v>
      </c>
      <c r="BM653" s="230" t="s">
        <v>1202</v>
      </c>
    </row>
    <row r="654" s="13" customFormat="1">
      <c r="A654" s="13"/>
      <c r="B654" s="237"/>
      <c r="C654" s="238"/>
      <c r="D654" s="232" t="s">
        <v>150</v>
      </c>
      <c r="E654" s="239" t="s">
        <v>1</v>
      </c>
      <c r="F654" s="240" t="s">
        <v>883</v>
      </c>
      <c r="G654" s="238"/>
      <c r="H654" s="239" t="s">
        <v>1</v>
      </c>
      <c r="I654" s="241"/>
      <c r="J654" s="238"/>
      <c r="K654" s="238"/>
      <c r="L654" s="242"/>
      <c r="M654" s="243"/>
      <c r="N654" s="244"/>
      <c r="O654" s="244"/>
      <c r="P654" s="244"/>
      <c r="Q654" s="244"/>
      <c r="R654" s="244"/>
      <c r="S654" s="244"/>
      <c r="T654" s="245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6" t="s">
        <v>150</v>
      </c>
      <c r="AU654" s="246" t="s">
        <v>91</v>
      </c>
      <c r="AV654" s="13" t="s">
        <v>89</v>
      </c>
      <c r="AW654" s="13" t="s">
        <v>36</v>
      </c>
      <c r="AX654" s="13" t="s">
        <v>81</v>
      </c>
      <c r="AY654" s="246" t="s">
        <v>139</v>
      </c>
    </row>
    <row r="655" s="14" customFormat="1">
      <c r="A655" s="14"/>
      <c r="B655" s="247"/>
      <c r="C655" s="248"/>
      <c r="D655" s="232" t="s">
        <v>150</v>
      </c>
      <c r="E655" s="249" t="s">
        <v>1</v>
      </c>
      <c r="F655" s="250" t="s">
        <v>1203</v>
      </c>
      <c r="G655" s="248"/>
      <c r="H655" s="251">
        <v>50.243000000000002</v>
      </c>
      <c r="I655" s="252"/>
      <c r="J655" s="248"/>
      <c r="K655" s="248"/>
      <c r="L655" s="253"/>
      <c r="M655" s="254"/>
      <c r="N655" s="255"/>
      <c r="O655" s="255"/>
      <c r="P655" s="255"/>
      <c r="Q655" s="255"/>
      <c r="R655" s="255"/>
      <c r="S655" s="255"/>
      <c r="T655" s="256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57" t="s">
        <v>150</v>
      </c>
      <c r="AU655" s="257" t="s">
        <v>91</v>
      </c>
      <c r="AV655" s="14" t="s">
        <v>91</v>
      </c>
      <c r="AW655" s="14" t="s">
        <v>36</v>
      </c>
      <c r="AX655" s="14" t="s">
        <v>81</v>
      </c>
      <c r="AY655" s="257" t="s">
        <v>139</v>
      </c>
    </row>
    <row r="656" s="16" customFormat="1">
      <c r="A656" s="16"/>
      <c r="B656" s="269"/>
      <c r="C656" s="270"/>
      <c r="D656" s="232" t="s">
        <v>150</v>
      </c>
      <c r="E656" s="271" t="s">
        <v>1</v>
      </c>
      <c r="F656" s="272" t="s">
        <v>172</v>
      </c>
      <c r="G656" s="270"/>
      <c r="H656" s="273">
        <v>50.243000000000002</v>
      </c>
      <c r="I656" s="274"/>
      <c r="J656" s="270"/>
      <c r="K656" s="270"/>
      <c r="L656" s="275"/>
      <c r="M656" s="276"/>
      <c r="N656" s="277"/>
      <c r="O656" s="277"/>
      <c r="P656" s="277"/>
      <c r="Q656" s="277"/>
      <c r="R656" s="277"/>
      <c r="S656" s="277"/>
      <c r="T656" s="278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T656" s="279" t="s">
        <v>150</v>
      </c>
      <c r="AU656" s="279" t="s">
        <v>91</v>
      </c>
      <c r="AV656" s="16" t="s">
        <v>146</v>
      </c>
      <c r="AW656" s="16" t="s">
        <v>36</v>
      </c>
      <c r="AX656" s="16" t="s">
        <v>89</v>
      </c>
      <c r="AY656" s="279" t="s">
        <v>139</v>
      </c>
    </row>
    <row r="657" s="2" customFormat="1" ht="33" customHeight="1">
      <c r="A657" s="39"/>
      <c r="B657" s="40"/>
      <c r="C657" s="219" t="s">
        <v>523</v>
      </c>
      <c r="D657" s="219" t="s">
        <v>141</v>
      </c>
      <c r="E657" s="220" t="s">
        <v>1204</v>
      </c>
      <c r="F657" s="221" t="s">
        <v>1205</v>
      </c>
      <c r="G657" s="222" t="s">
        <v>167</v>
      </c>
      <c r="H657" s="223">
        <v>12.300000000000001</v>
      </c>
      <c r="I657" s="224"/>
      <c r="J657" s="225">
        <f>ROUND(I657*H657,2)</f>
        <v>0</v>
      </c>
      <c r="K657" s="221" t="s">
        <v>145</v>
      </c>
      <c r="L657" s="45"/>
      <c r="M657" s="226" t="s">
        <v>1</v>
      </c>
      <c r="N657" s="227" t="s">
        <v>46</v>
      </c>
      <c r="O657" s="92"/>
      <c r="P657" s="228">
        <f>O657*H657</f>
        <v>0</v>
      </c>
      <c r="Q657" s="228">
        <v>0</v>
      </c>
      <c r="R657" s="228">
        <f>Q657*H657</f>
        <v>0</v>
      </c>
      <c r="S657" s="228">
        <v>0</v>
      </c>
      <c r="T657" s="229">
        <f>S657*H657</f>
        <v>0</v>
      </c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R657" s="230" t="s">
        <v>146</v>
      </c>
      <c r="AT657" s="230" t="s">
        <v>141</v>
      </c>
      <c r="AU657" s="230" t="s">
        <v>91</v>
      </c>
      <c r="AY657" s="18" t="s">
        <v>139</v>
      </c>
      <c r="BE657" s="231">
        <f>IF(N657="základní",J657,0)</f>
        <v>0</v>
      </c>
      <c r="BF657" s="231">
        <f>IF(N657="snížená",J657,0)</f>
        <v>0</v>
      </c>
      <c r="BG657" s="231">
        <f>IF(N657="zákl. přenesená",J657,0)</f>
        <v>0</v>
      </c>
      <c r="BH657" s="231">
        <f>IF(N657="sníž. přenesená",J657,0)</f>
        <v>0</v>
      </c>
      <c r="BI657" s="231">
        <f>IF(N657="nulová",J657,0)</f>
        <v>0</v>
      </c>
      <c r="BJ657" s="18" t="s">
        <v>89</v>
      </c>
      <c r="BK657" s="231">
        <f>ROUND(I657*H657,2)</f>
        <v>0</v>
      </c>
      <c r="BL657" s="18" t="s">
        <v>146</v>
      </c>
      <c r="BM657" s="230" t="s">
        <v>1206</v>
      </c>
    </row>
    <row r="658" s="13" customFormat="1">
      <c r="A658" s="13"/>
      <c r="B658" s="237"/>
      <c r="C658" s="238"/>
      <c r="D658" s="232" t="s">
        <v>150</v>
      </c>
      <c r="E658" s="239" t="s">
        <v>1</v>
      </c>
      <c r="F658" s="240" t="s">
        <v>883</v>
      </c>
      <c r="G658" s="238"/>
      <c r="H658" s="239" t="s">
        <v>1</v>
      </c>
      <c r="I658" s="241"/>
      <c r="J658" s="238"/>
      <c r="K658" s="238"/>
      <c r="L658" s="242"/>
      <c r="M658" s="243"/>
      <c r="N658" s="244"/>
      <c r="O658" s="244"/>
      <c r="P658" s="244"/>
      <c r="Q658" s="244"/>
      <c r="R658" s="244"/>
      <c r="S658" s="244"/>
      <c r="T658" s="245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46" t="s">
        <v>150</v>
      </c>
      <c r="AU658" s="246" t="s">
        <v>91</v>
      </c>
      <c r="AV658" s="13" t="s">
        <v>89</v>
      </c>
      <c r="AW658" s="13" t="s">
        <v>36</v>
      </c>
      <c r="AX658" s="13" t="s">
        <v>81</v>
      </c>
      <c r="AY658" s="246" t="s">
        <v>139</v>
      </c>
    </row>
    <row r="659" s="14" customFormat="1">
      <c r="A659" s="14"/>
      <c r="B659" s="247"/>
      <c r="C659" s="248"/>
      <c r="D659" s="232" t="s">
        <v>150</v>
      </c>
      <c r="E659" s="249" t="s">
        <v>1</v>
      </c>
      <c r="F659" s="250" t="s">
        <v>1207</v>
      </c>
      <c r="G659" s="248"/>
      <c r="H659" s="251">
        <v>12.300000000000001</v>
      </c>
      <c r="I659" s="252"/>
      <c r="J659" s="248"/>
      <c r="K659" s="248"/>
      <c r="L659" s="253"/>
      <c r="M659" s="254"/>
      <c r="N659" s="255"/>
      <c r="O659" s="255"/>
      <c r="P659" s="255"/>
      <c r="Q659" s="255"/>
      <c r="R659" s="255"/>
      <c r="S659" s="255"/>
      <c r="T659" s="256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257" t="s">
        <v>150</v>
      </c>
      <c r="AU659" s="257" t="s">
        <v>91</v>
      </c>
      <c r="AV659" s="14" t="s">
        <v>91</v>
      </c>
      <c r="AW659" s="14" t="s">
        <v>36</v>
      </c>
      <c r="AX659" s="14" t="s">
        <v>81</v>
      </c>
      <c r="AY659" s="257" t="s">
        <v>139</v>
      </c>
    </row>
    <row r="660" s="16" customFormat="1">
      <c r="A660" s="16"/>
      <c r="B660" s="269"/>
      <c r="C660" s="270"/>
      <c r="D660" s="232" t="s">
        <v>150</v>
      </c>
      <c r="E660" s="271" t="s">
        <v>1</v>
      </c>
      <c r="F660" s="272" t="s">
        <v>172</v>
      </c>
      <c r="G660" s="270"/>
      <c r="H660" s="273">
        <v>12.300000000000001</v>
      </c>
      <c r="I660" s="274"/>
      <c r="J660" s="270"/>
      <c r="K660" s="270"/>
      <c r="L660" s="275"/>
      <c r="M660" s="276"/>
      <c r="N660" s="277"/>
      <c r="O660" s="277"/>
      <c r="P660" s="277"/>
      <c r="Q660" s="277"/>
      <c r="R660" s="277"/>
      <c r="S660" s="277"/>
      <c r="T660" s="278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T660" s="279" t="s">
        <v>150</v>
      </c>
      <c r="AU660" s="279" t="s">
        <v>91</v>
      </c>
      <c r="AV660" s="16" t="s">
        <v>146</v>
      </c>
      <c r="AW660" s="16" t="s">
        <v>36</v>
      </c>
      <c r="AX660" s="16" t="s">
        <v>89</v>
      </c>
      <c r="AY660" s="279" t="s">
        <v>139</v>
      </c>
    </row>
    <row r="661" s="2" customFormat="1" ht="24.15" customHeight="1">
      <c r="A661" s="39"/>
      <c r="B661" s="40"/>
      <c r="C661" s="280" t="s">
        <v>527</v>
      </c>
      <c r="D661" s="280" t="s">
        <v>327</v>
      </c>
      <c r="E661" s="281" t="s">
        <v>1208</v>
      </c>
      <c r="F661" s="282" t="s">
        <v>1209</v>
      </c>
      <c r="G661" s="283" t="s">
        <v>167</v>
      </c>
      <c r="H661" s="284">
        <v>12.484999999999999</v>
      </c>
      <c r="I661" s="285"/>
      <c r="J661" s="286">
        <f>ROUND(I661*H661,2)</f>
        <v>0</v>
      </c>
      <c r="K661" s="282" t="s">
        <v>145</v>
      </c>
      <c r="L661" s="287"/>
      <c r="M661" s="288" t="s">
        <v>1</v>
      </c>
      <c r="N661" s="289" t="s">
        <v>46</v>
      </c>
      <c r="O661" s="92"/>
      <c r="P661" s="228">
        <f>O661*H661</f>
        <v>0</v>
      </c>
      <c r="Q661" s="228">
        <v>0.00042999999999999999</v>
      </c>
      <c r="R661" s="228">
        <f>Q661*H661</f>
        <v>0.0053685499999999997</v>
      </c>
      <c r="S661" s="228">
        <v>0</v>
      </c>
      <c r="T661" s="229">
        <f>S661*H661</f>
        <v>0</v>
      </c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R661" s="230" t="s">
        <v>203</v>
      </c>
      <c r="AT661" s="230" t="s">
        <v>327</v>
      </c>
      <c r="AU661" s="230" t="s">
        <v>91</v>
      </c>
      <c r="AY661" s="18" t="s">
        <v>139</v>
      </c>
      <c r="BE661" s="231">
        <f>IF(N661="základní",J661,0)</f>
        <v>0</v>
      </c>
      <c r="BF661" s="231">
        <f>IF(N661="snížená",J661,0)</f>
        <v>0</v>
      </c>
      <c r="BG661" s="231">
        <f>IF(N661="zákl. přenesená",J661,0)</f>
        <v>0</v>
      </c>
      <c r="BH661" s="231">
        <f>IF(N661="sníž. přenesená",J661,0)</f>
        <v>0</v>
      </c>
      <c r="BI661" s="231">
        <f>IF(N661="nulová",J661,0)</f>
        <v>0</v>
      </c>
      <c r="BJ661" s="18" t="s">
        <v>89</v>
      </c>
      <c r="BK661" s="231">
        <f>ROUND(I661*H661,2)</f>
        <v>0</v>
      </c>
      <c r="BL661" s="18" t="s">
        <v>146</v>
      </c>
      <c r="BM661" s="230" t="s">
        <v>1210</v>
      </c>
    </row>
    <row r="662" s="13" customFormat="1">
      <c r="A662" s="13"/>
      <c r="B662" s="237"/>
      <c r="C662" s="238"/>
      <c r="D662" s="232" t="s">
        <v>150</v>
      </c>
      <c r="E662" s="239" t="s">
        <v>1</v>
      </c>
      <c r="F662" s="240" t="s">
        <v>883</v>
      </c>
      <c r="G662" s="238"/>
      <c r="H662" s="239" t="s">
        <v>1</v>
      </c>
      <c r="I662" s="241"/>
      <c r="J662" s="238"/>
      <c r="K662" s="238"/>
      <c r="L662" s="242"/>
      <c r="M662" s="243"/>
      <c r="N662" s="244"/>
      <c r="O662" s="244"/>
      <c r="P662" s="244"/>
      <c r="Q662" s="244"/>
      <c r="R662" s="244"/>
      <c r="S662" s="244"/>
      <c r="T662" s="245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46" t="s">
        <v>150</v>
      </c>
      <c r="AU662" s="246" t="s">
        <v>91</v>
      </c>
      <c r="AV662" s="13" t="s">
        <v>89</v>
      </c>
      <c r="AW662" s="13" t="s">
        <v>36</v>
      </c>
      <c r="AX662" s="13" t="s">
        <v>81</v>
      </c>
      <c r="AY662" s="246" t="s">
        <v>139</v>
      </c>
    </row>
    <row r="663" s="14" customFormat="1">
      <c r="A663" s="14"/>
      <c r="B663" s="247"/>
      <c r="C663" s="248"/>
      <c r="D663" s="232" t="s">
        <v>150</v>
      </c>
      <c r="E663" s="249" t="s">
        <v>1</v>
      </c>
      <c r="F663" s="250" t="s">
        <v>1211</v>
      </c>
      <c r="G663" s="248"/>
      <c r="H663" s="251">
        <v>12.484999999999999</v>
      </c>
      <c r="I663" s="252"/>
      <c r="J663" s="248"/>
      <c r="K663" s="248"/>
      <c r="L663" s="253"/>
      <c r="M663" s="254"/>
      <c r="N663" s="255"/>
      <c r="O663" s="255"/>
      <c r="P663" s="255"/>
      <c r="Q663" s="255"/>
      <c r="R663" s="255"/>
      <c r="S663" s="255"/>
      <c r="T663" s="256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57" t="s">
        <v>150</v>
      </c>
      <c r="AU663" s="257" t="s">
        <v>91</v>
      </c>
      <c r="AV663" s="14" t="s">
        <v>91</v>
      </c>
      <c r="AW663" s="14" t="s">
        <v>36</v>
      </c>
      <c r="AX663" s="14" t="s">
        <v>81</v>
      </c>
      <c r="AY663" s="257" t="s">
        <v>139</v>
      </c>
    </row>
    <row r="664" s="16" customFormat="1">
      <c r="A664" s="16"/>
      <c r="B664" s="269"/>
      <c r="C664" s="270"/>
      <c r="D664" s="232" t="s">
        <v>150</v>
      </c>
      <c r="E664" s="271" t="s">
        <v>1</v>
      </c>
      <c r="F664" s="272" t="s">
        <v>172</v>
      </c>
      <c r="G664" s="270"/>
      <c r="H664" s="273">
        <v>12.484999999999999</v>
      </c>
      <c r="I664" s="274"/>
      <c r="J664" s="270"/>
      <c r="K664" s="270"/>
      <c r="L664" s="275"/>
      <c r="M664" s="276"/>
      <c r="N664" s="277"/>
      <c r="O664" s="277"/>
      <c r="P664" s="277"/>
      <c r="Q664" s="277"/>
      <c r="R664" s="277"/>
      <c r="S664" s="277"/>
      <c r="T664" s="278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T664" s="279" t="s">
        <v>150</v>
      </c>
      <c r="AU664" s="279" t="s">
        <v>91</v>
      </c>
      <c r="AV664" s="16" t="s">
        <v>146</v>
      </c>
      <c r="AW664" s="16" t="s">
        <v>36</v>
      </c>
      <c r="AX664" s="16" t="s">
        <v>89</v>
      </c>
      <c r="AY664" s="279" t="s">
        <v>139</v>
      </c>
    </row>
    <row r="665" s="2" customFormat="1" ht="33" customHeight="1">
      <c r="A665" s="39"/>
      <c r="B665" s="40"/>
      <c r="C665" s="219" t="s">
        <v>532</v>
      </c>
      <c r="D665" s="219" t="s">
        <v>141</v>
      </c>
      <c r="E665" s="220" t="s">
        <v>1212</v>
      </c>
      <c r="F665" s="221" t="s">
        <v>1213</v>
      </c>
      <c r="G665" s="222" t="s">
        <v>546</v>
      </c>
      <c r="H665" s="223">
        <v>8</v>
      </c>
      <c r="I665" s="224"/>
      <c r="J665" s="225">
        <f>ROUND(I665*H665,2)</f>
        <v>0</v>
      </c>
      <c r="K665" s="221" t="s">
        <v>145</v>
      </c>
      <c r="L665" s="45"/>
      <c r="M665" s="226" t="s">
        <v>1</v>
      </c>
      <c r="N665" s="227" t="s">
        <v>46</v>
      </c>
      <c r="O665" s="92"/>
      <c r="P665" s="228">
        <f>O665*H665</f>
        <v>0</v>
      </c>
      <c r="Q665" s="228">
        <v>0</v>
      </c>
      <c r="R665" s="228">
        <f>Q665*H665</f>
        <v>0</v>
      </c>
      <c r="S665" s="228">
        <v>0</v>
      </c>
      <c r="T665" s="229">
        <f>S665*H665</f>
        <v>0</v>
      </c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R665" s="230" t="s">
        <v>146</v>
      </c>
      <c r="AT665" s="230" t="s">
        <v>141</v>
      </c>
      <c r="AU665" s="230" t="s">
        <v>91</v>
      </c>
      <c r="AY665" s="18" t="s">
        <v>139</v>
      </c>
      <c r="BE665" s="231">
        <f>IF(N665="základní",J665,0)</f>
        <v>0</v>
      </c>
      <c r="BF665" s="231">
        <f>IF(N665="snížená",J665,0)</f>
        <v>0</v>
      </c>
      <c r="BG665" s="231">
        <f>IF(N665="zákl. přenesená",J665,0)</f>
        <v>0</v>
      </c>
      <c r="BH665" s="231">
        <f>IF(N665="sníž. přenesená",J665,0)</f>
        <v>0</v>
      </c>
      <c r="BI665" s="231">
        <f>IF(N665="nulová",J665,0)</f>
        <v>0</v>
      </c>
      <c r="BJ665" s="18" t="s">
        <v>89</v>
      </c>
      <c r="BK665" s="231">
        <f>ROUND(I665*H665,2)</f>
        <v>0</v>
      </c>
      <c r="BL665" s="18" t="s">
        <v>146</v>
      </c>
      <c r="BM665" s="230" t="s">
        <v>1214</v>
      </c>
    </row>
    <row r="666" s="13" customFormat="1">
      <c r="A666" s="13"/>
      <c r="B666" s="237"/>
      <c r="C666" s="238"/>
      <c r="D666" s="232" t="s">
        <v>150</v>
      </c>
      <c r="E666" s="239" t="s">
        <v>1</v>
      </c>
      <c r="F666" s="240" t="s">
        <v>883</v>
      </c>
      <c r="G666" s="238"/>
      <c r="H666" s="239" t="s">
        <v>1</v>
      </c>
      <c r="I666" s="241"/>
      <c r="J666" s="238"/>
      <c r="K666" s="238"/>
      <c r="L666" s="242"/>
      <c r="M666" s="243"/>
      <c r="N666" s="244"/>
      <c r="O666" s="244"/>
      <c r="P666" s="244"/>
      <c r="Q666" s="244"/>
      <c r="R666" s="244"/>
      <c r="S666" s="244"/>
      <c r="T666" s="245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6" t="s">
        <v>150</v>
      </c>
      <c r="AU666" s="246" t="s">
        <v>91</v>
      </c>
      <c r="AV666" s="13" t="s">
        <v>89</v>
      </c>
      <c r="AW666" s="13" t="s">
        <v>36</v>
      </c>
      <c r="AX666" s="13" t="s">
        <v>81</v>
      </c>
      <c r="AY666" s="246" t="s">
        <v>139</v>
      </c>
    </row>
    <row r="667" s="14" customFormat="1">
      <c r="A667" s="14"/>
      <c r="B667" s="247"/>
      <c r="C667" s="248"/>
      <c r="D667" s="232" t="s">
        <v>150</v>
      </c>
      <c r="E667" s="249" t="s">
        <v>1</v>
      </c>
      <c r="F667" s="250" t="s">
        <v>1215</v>
      </c>
      <c r="G667" s="248"/>
      <c r="H667" s="251">
        <v>8</v>
      </c>
      <c r="I667" s="252"/>
      <c r="J667" s="248"/>
      <c r="K667" s="248"/>
      <c r="L667" s="253"/>
      <c r="M667" s="254"/>
      <c r="N667" s="255"/>
      <c r="O667" s="255"/>
      <c r="P667" s="255"/>
      <c r="Q667" s="255"/>
      <c r="R667" s="255"/>
      <c r="S667" s="255"/>
      <c r="T667" s="256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57" t="s">
        <v>150</v>
      </c>
      <c r="AU667" s="257" t="s">
        <v>91</v>
      </c>
      <c r="AV667" s="14" t="s">
        <v>91</v>
      </c>
      <c r="AW667" s="14" t="s">
        <v>36</v>
      </c>
      <c r="AX667" s="14" t="s">
        <v>81</v>
      </c>
      <c r="AY667" s="257" t="s">
        <v>139</v>
      </c>
    </row>
    <row r="668" s="16" customFormat="1">
      <c r="A668" s="16"/>
      <c r="B668" s="269"/>
      <c r="C668" s="270"/>
      <c r="D668" s="232" t="s">
        <v>150</v>
      </c>
      <c r="E668" s="271" t="s">
        <v>1</v>
      </c>
      <c r="F668" s="272" t="s">
        <v>172</v>
      </c>
      <c r="G668" s="270"/>
      <c r="H668" s="273">
        <v>8</v>
      </c>
      <c r="I668" s="274"/>
      <c r="J668" s="270"/>
      <c r="K668" s="270"/>
      <c r="L668" s="275"/>
      <c r="M668" s="276"/>
      <c r="N668" s="277"/>
      <c r="O668" s="277"/>
      <c r="P668" s="277"/>
      <c r="Q668" s="277"/>
      <c r="R668" s="277"/>
      <c r="S668" s="277"/>
      <c r="T668" s="278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T668" s="279" t="s">
        <v>150</v>
      </c>
      <c r="AU668" s="279" t="s">
        <v>91</v>
      </c>
      <c r="AV668" s="16" t="s">
        <v>146</v>
      </c>
      <c r="AW668" s="16" t="s">
        <v>36</v>
      </c>
      <c r="AX668" s="16" t="s">
        <v>89</v>
      </c>
      <c r="AY668" s="279" t="s">
        <v>139</v>
      </c>
    </row>
    <row r="669" s="2" customFormat="1" ht="21.75" customHeight="1">
      <c r="A669" s="39"/>
      <c r="B669" s="40"/>
      <c r="C669" s="280" t="s">
        <v>538</v>
      </c>
      <c r="D669" s="280" t="s">
        <v>327</v>
      </c>
      <c r="E669" s="281" t="s">
        <v>1216</v>
      </c>
      <c r="F669" s="282" t="s">
        <v>1217</v>
      </c>
      <c r="G669" s="283" t="s">
        <v>546</v>
      </c>
      <c r="H669" s="284">
        <v>8</v>
      </c>
      <c r="I669" s="285"/>
      <c r="J669" s="286">
        <f>ROUND(I669*H669,2)</f>
        <v>0</v>
      </c>
      <c r="K669" s="282" t="s">
        <v>145</v>
      </c>
      <c r="L669" s="287"/>
      <c r="M669" s="288" t="s">
        <v>1</v>
      </c>
      <c r="N669" s="289" t="s">
        <v>46</v>
      </c>
      <c r="O669" s="92"/>
      <c r="P669" s="228">
        <f>O669*H669</f>
        <v>0</v>
      </c>
      <c r="Q669" s="228">
        <v>0.00040000000000000002</v>
      </c>
      <c r="R669" s="228">
        <f>Q669*H669</f>
        <v>0.0032000000000000002</v>
      </c>
      <c r="S669" s="228">
        <v>0</v>
      </c>
      <c r="T669" s="229">
        <f>S669*H669</f>
        <v>0</v>
      </c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R669" s="230" t="s">
        <v>203</v>
      </c>
      <c r="AT669" s="230" t="s">
        <v>327</v>
      </c>
      <c r="AU669" s="230" t="s">
        <v>91</v>
      </c>
      <c r="AY669" s="18" t="s">
        <v>139</v>
      </c>
      <c r="BE669" s="231">
        <f>IF(N669="základní",J669,0)</f>
        <v>0</v>
      </c>
      <c r="BF669" s="231">
        <f>IF(N669="snížená",J669,0)</f>
        <v>0</v>
      </c>
      <c r="BG669" s="231">
        <f>IF(N669="zákl. přenesená",J669,0)</f>
        <v>0</v>
      </c>
      <c r="BH669" s="231">
        <f>IF(N669="sníž. přenesená",J669,0)</f>
        <v>0</v>
      </c>
      <c r="BI669" s="231">
        <f>IF(N669="nulová",J669,0)</f>
        <v>0</v>
      </c>
      <c r="BJ669" s="18" t="s">
        <v>89</v>
      </c>
      <c r="BK669" s="231">
        <f>ROUND(I669*H669,2)</f>
        <v>0</v>
      </c>
      <c r="BL669" s="18" t="s">
        <v>146</v>
      </c>
      <c r="BM669" s="230" t="s">
        <v>1218</v>
      </c>
    </row>
    <row r="670" s="13" customFormat="1">
      <c r="A670" s="13"/>
      <c r="B670" s="237"/>
      <c r="C670" s="238"/>
      <c r="D670" s="232" t="s">
        <v>150</v>
      </c>
      <c r="E670" s="239" t="s">
        <v>1</v>
      </c>
      <c r="F670" s="240" t="s">
        <v>883</v>
      </c>
      <c r="G670" s="238"/>
      <c r="H670" s="239" t="s">
        <v>1</v>
      </c>
      <c r="I670" s="241"/>
      <c r="J670" s="238"/>
      <c r="K670" s="238"/>
      <c r="L670" s="242"/>
      <c r="M670" s="243"/>
      <c r="N670" s="244"/>
      <c r="O670" s="244"/>
      <c r="P670" s="244"/>
      <c r="Q670" s="244"/>
      <c r="R670" s="244"/>
      <c r="S670" s="244"/>
      <c r="T670" s="245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46" t="s">
        <v>150</v>
      </c>
      <c r="AU670" s="246" t="s">
        <v>91</v>
      </c>
      <c r="AV670" s="13" t="s">
        <v>89</v>
      </c>
      <c r="AW670" s="13" t="s">
        <v>36</v>
      </c>
      <c r="AX670" s="13" t="s">
        <v>81</v>
      </c>
      <c r="AY670" s="246" t="s">
        <v>139</v>
      </c>
    </row>
    <row r="671" s="14" customFormat="1">
      <c r="A671" s="14"/>
      <c r="B671" s="247"/>
      <c r="C671" s="248"/>
      <c r="D671" s="232" t="s">
        <v>150</v>
      </c>
      <c r="E671" s="249" t="s">
        <v>1</v>
      </c>
      <c r="F671" s="250" t="s">
        <v>1215</v>
      </c>
      <c r="G671" s="248"/>
      <c r="H671" s="251">
        <v>8</v>
      </c>
      <c r="I671" s="252"/>
      <c r="J671" s="248"/>
      <c r="K671" s="248"/>
      <c r="L671" s="253"/>
      <c r="M671" s="254"/>
      <c r="N671" s="255"/>
      <c r="O671" s="255"/>
      <c r="P671" s="255"/>
      <c r="Q671" s="255"/>
      <c r="R671" s="255"/>
      <c r="S671" s="255"/>
      <c r="T671" s="256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57" t="s">
        <v>150</v>
      </c>
      <c r="AU671" s="257" t="s">
        <v>91</v>
      </c>
      <c r="AV671" s="14" t="s">
        <v>91</v>
      </c>
      <c r="AW671" s="14" t="s">
        <v>36</v>
      </c>
      <c r="AX671" s="14" t="s">
        <v>81</v>
      </c>
      <c r="AY671" s="257" t="s">
        <v>139</v>
      </c>
    </row>
    <row r="672" s="16" customFormat="1">
      <c r="A672" s="16"/>
      <c r="B672" s="269"/>
      <c r="C672" s="270"/>
      <c r="D672" s="232" t="s">
        <v>150</v>
      </c>
      <c r="E672" s="271" t="s">
        <v>1</v>
      </c>
      <c r="F672" s="272" t="s">
        <v>172</v>
      </c>
      <c r="G672" s="270"/>
      <c r="H672" s="273">
        <v>8</v>
      </c>
      <c r="I672" s="274"/>
      <c r="J672" s="270"/>
      <c r="K672" s="270"/>
      <c r="L672" s="275"/>
      <c r="M672" s="276"/>
      <c r="N672" s="277"/>
      <c r="O672" s="277"/>
      <c r="P672" s="277"/>
      <c r="Q672" s="277"/>
      <c r="R672" s="277"/>
      <c r="S672" s="277"/>
      <c r="T672" s="278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T672" s="279" t="s">
        <v>150</v>
      </c>
      <c r="AU672" s="279" t="s">
        <v>91</v>
      </c>
      <c r="AV672" s="16" t="s">
        <v>146</v>
      </c>
      <c r="AW672" s="16" t="s">
        <v>36</v>
      </c>
      <c r="AX672" s="16" t="s">
        <v>89</v>
      </c>
      <c r="AY672" s="279" t="s">
        <v>139</v>
      </c>
    </row>
    <row r="673" s="2" customFormat="1" ht="33" customHeight="1">
      <c r="A673" s="39"/>
      <c r="B673" s="40"/>
      <c r="C673" s="219" t="s">
        <v>543</v>
      </c>
      <c r="D673" s="219" t="s">
        <v>141</v>
      </c>
      <c r="E673" s="220" t="s">
        <v>1219</v>
      </c>
      <c r="F673" s="221" t="s">
        <v>1220</v>
      </c>
      <c r="G673" s="222" t="s">
        <v>546</v>
      </c>
      <c r="H673" s="223">
        <v>2</v>
      </c>
      <c r="I673" s="224"/>
      <c r="J673" s="225">
        <f>ROUND(I673*H673,2)</f>
        <v>0</v>
      </c>
      <c r="K673" s="221" t="s">
        <v>145</v>
      </c>
      <c r="L673" s="45"/>
      <c r="M673" s="226" t="s">
        <v>1</v>
      </c>
      <c r="N673" s="227" t="s">
        <v>46</v>
      </c>
      <c r="O673" s="92"/>
      <c r="P673" s="228">
        <f>O673*H673</f>
        <v>0</v>
      </c>
      <c r="Q673" s="228">
        <v>0</v>
      </c>
      <c r="R673" s="228">
        <f>Q673*H673</f>
        <v>0</v>
      </c>
      <c r="S673" s="228">
        <v>0</v>
      </c>
      <c r="T673" s="229">
        <f>S673*H673</f>
        <v>0</v>
      </c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R673" s="230" t="s">
        <v>146</v>
      </c>
      <c r="AT673" s="230" t="s">
        <v>141</v>
      </c>
      <c r="AU673" s="230" t="s">
        <v>91</v>
      </c>
      <c r="AY673" s="18" t="s">
        <v>139</v>
      </c>
      <c r="BE673" s="231">
        <f>IF(N673="základní",J673,0)</f>
        <v>0</v>
      </c>
      <c r="BF673" s="231">
        <f>IF(N673="snížená",J673,0)</f>
        <v>0</v>
      </c>
      <c r="BG673" s="231">
        <f>IF(N673="zákl. přenesená",J673,0)</f>
        <v>0</v>
      </c>
      <c r="BH673" s="231">
        <f>IF(N673="sníž. přenesená",J673,0)</f>
        <v>0</v>
      </c>
      <c r="BI673" s="231">
        <f>IF(N673="nulová",J673,0)</f>
        <v>0</v>
      </c>
      <c r="BJ673" s="18" t="s">
        <v>89</v>
      </c>
      <c r="BK673" s="231">
        <f>ROUND(I673*H673,2)</f>
        <v>0</v>
      </c>
      <c r="BL673" s="18" t="s">
        <v>146</v>
      </c>
      <c r="BM673" s="230" t="s">
        <v>1221</v>
      </c>
    </row>
    <row r="674" s="13" customFormat="1">
      <c r="A674" s="13"/>
      <c r="B674" s="237"/>
      <c r="C674" s="238"/>
      <c r="D674" s="232" t="s">
        <v>150</v>
      </c>
      <c r="E674" s="239" t="s">
        <v>1</v>
      </c>
      <c r="F674" s="240" t="s">
        <v>883</v>
      </c>
      <c r="G674" s="238"/>
      <c r="H674" s="239" t="s">
        <v>1</v>
      </c>
      <c r="I674" s="241"/>
      <c r="J674" s="238"/>
      <c r="K674" s="238"/>
      <c r="L674" s="242"/>
      <c r="M674" s="243"/>
      <c r="N674" s="244"/>
      <c r="O674" s="244"/>
      <c r="P674" s="244"/>
      <c r="Q674" s="244"/>
      <c r="R674" s="244"/>
      <c r="S674" s="244"/>
      <c r="T674" s="245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46" t="s">
        <v>150</v>
      </c>
      <c r="AU674" s="246" t="s">
        <v>91</v>
      </c>
      <c r="AV674" s="13" t="s">
        <v>89</v>
      </c>
      <c r="AW674" s="13" t="s">
        <v>36</v>
      </c>
      <c r="AX674" s="13" t="s">
        <v>81</v>
      </c>
      <c r="AY674" s="246" t="s">
        <v>139</v>
      </c>
    </row>
    <row r="675" s="14" customFormat="1">
      <c r="A675" s="14"/>
      <c r="B675" s="247"/>
      <c r="C675" s="248"/>
      <c r="D675" s="232" t="s">
        <v>150</v>
      </c>
      <c r="E675" s="249" t="s">
        <v>1</v>
      </c>
      <c r="F675" s="250" t="s">
        <v>1222</v>
      </c>
      <c r="G675" s="248"/>
      <c r="H675" s="251">
        <v>2</v>
      </c>
      <c r="I675" s="252"/>
      <c r="J675" s="248"/>
      <c r="K675" s="248"/>
      <c r="L675" s="253"/>
      <c r="M675" s="254"/>
      <c r="N675" s="255"/>
      <c r="O675" s="255"/>
      <c r="P675" s="255"/>
      <c r="Q675" s="255"/>
      <c r="R675" s="255"/>
      <c r="S675" s="255"/>
      <c r="T675" s="256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57" t="s">
        <v>150</v>
      </c>
      <c r="AU675" s="257" t="s">
        <v>91</v>
      </c>
      <c r="AV675" s="14" t="s">
        <v>91</v>
      </c>
      <c r="AW675" s="14" t="s">
        <v>36</v>
      </c>
      <c r="AX675" s="14" t="s">
        <v>81</v>
      </c>
      <c r="AY675" s="257" t="s">
        <v>139</v>
      </c>
    </row>
    <row r="676" s="16" customFormat="1">
      <c r="A676" s="16"/>
      <c r="B676" s="269"/>
      <c r="C676" s="270"/>
      <c r="D676" s="232" t="s">
        <v>150</v>
      </c>
      <c r="E676" s="271" t="s">
        <v>1</v>
      </c>
      <c r="F676" s="272" t="s">
        <v>172</v>
      </c>
      <c r="G676" s="270"/>
      <c r="H676" s="273">
        <v>2</v>
      </c>
      <c r="I676" s="274"/>
      <c r="J676" s="270"/>
      <c r="K676" s="270"/>
      <c r="L676" s="275"/>
      <c r="M676" s="276"/>
      <c r="N676" s="277"/>
      <c r="O676" s="277"/>
      <c r="P676" s="277"/>
      <c r="Q676" s="277"/>
      <c r="R676" s="277"/>
      <c r="S676" s="277"/>
      <c r="T676" s="278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T676" s="279" t="s">
        <v>150</v>
      </c>
      <c r="AU676" s="279" t="s">
        <v>91</v>
      </c>
      <c r="AV676" s="16" t="s">
        <v>146</v>
      </c>
      <c r="AW676" s="16" t="s">
        <v>36</v>
      </c>
      <c r="AX676" s="16" t="s">
        <v>89</v>
      </c>
      <c r="AY676" s="279" t="s">
        <v>139</v>
      </c>
    </row>
    <row r="677" s="2" customFormat="1" ht="24.15" customHeight="1">
      <c r="A677" s="39"/>
      <c r="B677" s="40"/>
      <c r="C677" s="280" t="s">
        <v>549</v>
      </c>
      <c r="D677" s="280" t="s">
        <v>327</v>
      </c>
      <c r="E677" s="281" t="s">
        <v>1223</v>
      </c>
      <c r="F677" s="282" t="s">
        <v>1224</v>
      </c>
      <c r="G677" s="283" t="s">
        <v>546</v>
      </c>
      <c r="H677" s="284">
        <v>2</v>
      </c>
      <c r="I677" s="285"/>
      <c r="J677" s="286">
        <f>ROUND(I677*H677,2)</f>
        <v>0</v>
      </c>
      <c r="K677" s="282" t="s">
        <v>145</v>
      </c>
      <c r="L677" s="287"/>
      <c r="M677" s="288" t="s">
        <v>1</v>
      </c>
      <c r="N677" s="289" t="s">
        <v>46</v>
      </c>
      <c r="O677" s="92"/>
      <c r="P677" s="228">
        <f>O677*H677</f>
        <v>0</v>
      </c>
      <c r="Q677" s="228">
        <v>0.00056999999999999998</v>
      </c>
      <c r="R677" s="228">
        <f>Q677*H677</f>
        <v>0.00114</v>
      </c>
      <c r="S677" s="228">
        <v>0</v>
      </c>
      <c r="T677" s="229">
        <f>S677*H677</f>
        <v>0</v>
      </c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R677" s="230" t="s">
        <v>203</v>
      </c>
      <c r="AT677" s="230" t="s">
        <v>327</v>
      </c>
      <c r="AU677" s="230" t="s">
        <v>91</v>
      </c>
      <c r="AY677" s="18" t="s">
        <v>139</v>
      </c>
      <c r="BE677" s="231">
        <f>IF(N677="základní",J677,0)</f>
        <v>0</v>
      </c>
      <c r="BF677" s="231">
        <f>IF(N677="snížená",J677,0)</f>
        <v>0</v>
      </c>
      <c r="BG677" s="231">
        <f>IF(N677="zákl. přenesená",J677,0)</f>
        <v>0</v>
      </c>
      <c r="BH677" s="231">
        <f>IF(N677="sníž. přenesená",J677,0)</f>
        <v>0</v>
      </c>
      <c r="BI677" s="231">
        <f>IF(N677="nulová",J677,0)</f>
        <v>0</v>
      </c>
      <c r="BJ677" s="18" t="s">
        <v>89</v>
      </c>
      <c r="BK677" s="231">
        <f>ROUND(I677*H677,2)</f>
        <v>0</v>
      </c>
      <c r="BL677" s="18" t="s">
        <v>146</v>
      </c>
      <c r="BM677" s="230" t="s">
        <v>1225</v>
      </c>
    </row>
    <row r="678" s="13" customFormat="1">
      <c r="A678" s="13"/>
      <c r="B678" s="237"/>
      <c r="C678" s="238"/>
      <c r="D678" s="232" t="s">
        <v>150</v>
      </c>
      <c r="E678" s="239" t="s">
        <v>1</v>
      </c>
      <c r="F678" s="240" t="s">
        <v>883</v>
      </c>
      <c r="G678" s="238"/>
      <c r="H678" s="239" t="s">
        <v>1</v>
      </c>
      <c r="I678" s="241"/>
      <c r="J678" s="238"/>
      <c r="K678" s="238"/>
      <c r="L678" s="242"/>
      <c r="M678" s="243"/>
      <c r="N678" s="244"/>
      <c r="O678" s="244"/>
      <c r="P678" s="244"/>
      <c r="Q678" s="244"/>
      <c r="R678" s="244"/>
      <c r="S678" s="244"/>
      <c r="T678" s="245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46" t="s">
        <v>150</v>
      </c>
      <c r="AU678" s="246" t="s">
        <v>91</v>
      </c>
      <c r="AV678" s="13" t="s">
        <v>89</v>
      </c>
      <c r="AW678" s="13" t="s">
        <v>36</v>
      </c>
      <c r="AX678" s="13" t="s">
        <v>81</v>
      </c>
      <c r="AY678" s="246" t="s">
        <v>139</v>
      </c>
    </row>
    <row r="679" s="14" customFormat="1">
      <c r="A679" s="14"/>
      <c r="B679" s="247"/>
      <c r="C679" s="248"/>
      <c r="D679" s="232" t="s">
        <v>150</v>
      </c>
      <c r="E679" s="249" t="s">
        <v>1</v>
      </c>
      <c r="F679" s="250" t="s">
        <v>1222</v>
      </c>
      <c r="G679" s="248"/>
      <c r="H679" s="251">
        <v>2</v>
      </c>
      <c r="I679" s="252"/>
      <c r="J679" s="248"/>
      <c r="K679" s="248"/>
      <c r="L679" s="253"/>
      <c r="M679" s="254"/>
      <c r="N679" s="255"/>
      <c r="O679" s="255"/>
      <c r="P679" s="255"/>
      <c r="Q679" s="255"/>
      <c r="R679" s="255"/>
      <c r="S679" s="255"/>
      <c r="T679" s="256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T679" s="257" t="s">
        <v>150</v>
      </c>
      <c r="AU679" s="257" t="s">
        <v>91</v>
      </c>
      <c r="AV679" s="14" t="s">
        <v>91</v>
      </c>
      <c r="AW679" s="14" t="s">
        <v>36</v>
      </c>
      <c r="AX679" s="14" t="s">
        <v>81</v>
      </c>
      <c r="AY679" s="257" t="s">
        <v>139</v>
      </c>
    </row>
    <row r="680" s="16" customFormat="1">
      <c r="A680" s="16"/>
      <c r="B680" s="269"/>
      <c r="C680" s="270"/>
      <c r="D680" s="232" t="s">
        <v>150</v>
      </c>
      <c r="E680" s="271" t="s">
        <v>1</v>
      </c>
      <c r="F680" s="272" t="s">
        <v>172</v>
      </c>
      <c r="G680" s="270"/>
      <c r="H680" s="273">
        <v>2</v>
      </c>
      <c r="I680" s="274"/>
      <c r="J680" s="270"/>
      <c r="K680" s="270"/>
      <c r="L680" s="275"/>
      <c r="M680" s="276"/>
      <c r="N680" s="277"/>
      <c r="O680" s="277"/>
      <c r="P680" s="277"/>
      <c r="Q680" s="277"/>
      <c r="R680" s="277"/>
      <c r="S680" s="277"/>
      <c r="T680" s="278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T680" s="279" t="s">
        <v>150</v>
      </c>
      <c r="AU680" s="279" t="s">
        <v>91</v>
      </c>
      <c r="AV680" s="16" t="s">
        <v>146</v>
      </c>
      <c r="AW680" s="16" t="s">
        <v>36</v>
      </c>
      <c r="AX680" s="16" t="s">
        <v>89</v>
      </c>
      <c r="AY680" s="279" t="s">
        <v>139</v>
      </c>
    </row>
    <row r="681" s="2" customFormat="1" ht="24.15" customHeight="1">
      <c r="A681" s="39"/>
      <c r="B681" s="40"/>
      <c r="C681" s="219" t="s">
        <v>555</v>
      </c>
      <c r="D681" s="219" t="s">
        <v>141</v>
      </c>
      <c r="E681" s="220" t="s">
        <v>1226</v>
      </c>
      <c r="F681" s="221" t="s">
        <v>1227</v>
      </c>
      <c r="G681" s="222" t="s">
        <v>546</v>
      </c>
      <c r="H681" s="223">
        <v>8</v>
      </c>
      <c r="I681" s="224"/>
      <c r="J681" s="225">
        <f>ROUND(I681*H681,2)</f>
        <v>0</v>
      </c>
      <c r="K681" s="221" t="s">
        <v>145</v>
      </c>
      <c r="L681" s="45"/>
      <c r="M681" s="226" t="s">
        <v>1</v>
      </c>
      <c r="N681" s="227" t="s">
        <v>46</v>
      </c>
      <c r="O681" s="92"/>
      <c r="P681" s="228">
        <f>O681*H681</f>
        <v>0</v>
      </c>
      <c r="Q681" s="228">
        <v>0</v>
      </c>
      <c r="R681" s="228">
        <f>Q681*H681</f>
        <v>0</v>
      </c>
      <c r="S681" s="228">
        <v>0</v>
      </c>
      <c r="T681" s="229">
        <f>S681*H681</f>
        <v>0</v>
      </c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R681" s="230" t="s">
        <v>146</v>
      </c>
      <c r="AT681" s="230" t="s">
        <v>141</v>
      </c>
      <c r="AU681" s="230" t="s">
        <v>91</v>
      </c>
      <c r="AY681" s="18" t="s">
        <v>139</v>
      </c>
      <c r="BE681" s="231">
        <f>IF(N681="základní",J681,0)</f>
        <v>0</v>
      </c>
      <c r="BF681" s="231">
        <f>IF(N681="snížená",J681,0)</f>
        <v>0</v>
      </c>
      <c r="BG681" s="231">
        <f>IF(N681="zákl. přenesená",J681,0)</f>
        <v>0</v>
      </c>
      <c r="BH681" s="231">
        <f>IF(N681="sníž. přenesená",J681,0)</f>
        <v>0</v>
      </c>
      <c r="BI681" s="231">
        <f>IF(N681="nulová",J681,0)</f>
        <v>0</v>
      </c>
      <c r="BJ681" s="18" t="s">
        <v>89</v>
      </c>
      <c r="BK681" s="231">
        <f>ROUND(I681*H681,2)</f>
        <v>0</v>
      </c>
      <c r="BL681" s="18" t="s">
        <v>146</v>
      </c>
      <c r="BM681" s="230" t="s">
        <v>1228</v>
      </c>
    </row>
    <row r="682" s="13" customFormat="1">
      <c r="A682" s="13"/>
      <c r="B682" s="237"/>
      <c r="C682" s="238"/>
      <c r="D682" s="232" t="s">
        <v>150</v>
      </c>
      <c r="E682" s="239" t="s">
        <v>1</v>
      </c>
      <c r="F682" s="240" t="s">
        <v>883</v>
      </c>
      <c r="G682" s="238"/>
      <c r="H682" s="239" t="s">
        <v>1</v>
      </c>
      <c r="I682" s="241"/>
      <c r="J682" s="238"/>
      <c r="K682" s="238"/>
      <c r="L682" s="242"/>
      <c r="M682" s="243"/>
      <c r="N682" s="244"/>
      <c r="O682" s="244"/>
      <c r="P682" s="244"/>
      <c r="Q682" s="244"/>
      <c r="R682" s="244"/>
      <c r="S682" s="244"/>
      <c r="T682" s="245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46" t="s">
        <v>150</v>
      </c>
      <c r="AU682" s="246" t="s">
        <v>91</v>
      </c>
      <c r="AV682" s="13" t="s">
        <v>89</v>
      </c>
      <c r="AW682" s="13" t="s">
        <v>36</v>
      </c>
      <c r="AX682" s="13" t="s">
        <v>81</v>
      </c>
      <c r="AY682" s="246" t="s">
        <v>139</v>
      </c>
    </row>
    <row r="683" s="14" customFormat="1">
      <c r="A683" s="14"/>
      <c r="B683" s="247"/>
      <c r="C683" s="248"/>
      <c r="D683" s="232" t="s">
        <v>150</v>
      </c>
      <c r="E683" s="249" t="s">
        <v>1</v>
      </c>
      <c r="F683" s="250" t="s">
        <v>1215</v>
      </c>
      <c r="G683" s="248"/>
      <c r="H683" s="251">
        <v>8</v>
      </c>
      <c r="I683" s="252"/>
      <c r="J683" s="248"/>
      <c r="K683" s="248"/>
      <c r="L683" s="253"/>
      <c r="M683" s="254"/>
      <c r="N683" s="255"/>
      <c r="O683" s="255"/>
      <c r="P683" s="255"/>
      <c r="Q683" s="255"/>
      <c r="R683" s="255"/>
      <c r="S683" s="255"/>
      <c r="T683" s="256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57" t="s">
        <v>150</v>
      </c>
      <c r="AU683" s="257" t="s">
        <v>91</v>
      </c>
      <c r="AV683" s="14" t="s">
        <v>91</v>
      </c>
      <c r="AW683" s="14" t="s">
        <v>36</v>
      </c>
      <c r="AX683" s="14" t="s">
        <v>81</v>
      </c>
      <c r="AY683" s="257" t="s">
        <v>139</v>
      </c>
    </row>
    <row r="684" s="16" customFormat="1">
      <c r="A684" s="16"/>
      <c r="B684" s="269"/>
      <c r="C684" s="270"/>
      <c r="D684" s="232" t="s">
        <v>150</v>
      </c>
      <c r="E684" s="271" t="s">
        <v>1</v>
      </c>
      <c r="F684" s="272" t="s">
        <v>172</v>
      </c>
      <c r="G684" s="270"/>
      <c r="H684" s="273">
        <v>8</v>
      </c>
      <c r="I684" s="274"/>
      <c r="J684" s="270"/>
      <c r="K684" s="270"/>
      <c r="L684" s="275"/>
      <c r="M684" s="276"/>
      <c r="N684" s="277"/>
      <c r="O684" s="277"/>
      <c r="P684" s="277"/>
      <c r="Q684" s="277"/>
      <c r="R684" s="277"/>
      <c r="S684" s="277"/>
      <c r="T684" s="278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T684" s="279" t="s">
        <v>150</v>
      </c>
      <c r="AU684" s="279" t="s">
        <v>91</v>
      </c>
      <c r="AV684" s="16" t="s">
        <v>146</v>
      </c>
      <c r="AW684" s="16" t="s">
        <v>36</v>
      </c>
      <c r="AX684" s="16" t="s">
        <v>89</v>
      </c>
      <c r="AY684" s="279" t="s">
        <v>139</v>
      </c>
    </row>
    <row r="685" s="2" customFormat="1" ht="21.75" customHeight="1">
      <c r="A685" s="39"/>
      <c r="B685" s="40"/>
      <c r="C685" s="280" t="s">
        <v>561</v>
      </c>
      <c r="D685" s="280" t="s">
        <v>327</v>
      </c>
      <c r="E685" s="281" t="s">
        <v>1229</v>
      </c>
      <c r="F685" s="282" t="s">
        <v>1230</v>
      </c>
      <c r="G685" s="283" t="s">
        <v>546</v>
      </c>
      <c r="H685" s="284">
        <v>8</v>
      </c>
      <c r="I685" s="285"/>
      <c r="J685" s="286">
        <f>ROUND(I685*H685,2)</f>
        <v>0</v>
      </c>
      <c r="K685" s="282" t="s">
        <v>145</v>
      </c>
      <c r="L685" s="287"/>
      <c r="M685" s="288" t="s">
        <v>1</v>
      </c>
      <c r="N685" s="289" t="s">
        <v>46</v>
      </c>
      <c r="O685" s="92"/>
      <c r="P685" s="228">
        <f>O685*H685</f>
        <v>0</v>
      </c>
      <c r="Q685" s="228">
        <v>0.00016000000000000001</v>
      </c>
      <c r="R685" s="228">
        <f>Q685*H685</f>
        <v>0.0012800000000000001</v>
      </c>
      <c r="S685" s="228">
        <v>0</v>
      </c>
      <c r="T685" s="229">
        <f>S685*H685</f>
        <v>0</v>
      </c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R685" s="230" t="s">
        <v>203</v>
      </c>
      <c r="AT685" s="230" t="s">
        <v>327</v>
      </c>
      <c r="AU685" s="230" t="s">
        <v>91</v>
      </c>
      <c r="AY685" s="18" t="s">
        <v>139</v>
      </c>
      <c r="BE685" s="231">
        <f>IF(N685="základní",J685,0)</f>
        <v>0</v>
      </c>
      <c r="BF685" s="231">
        <f>IF(N685="snížená",J685,0)</f>
        <v>0</v>
      </c>
      <c r="BG685" s="231">
        <f>IF(N685="zákl. přenesená",J685,0)</f>
        <v>0</v>
      </c>
      <c r="BH685" s="231">
        <f>IF(N685="sníž. přenesená",J685,0)</f>
        <v>0</v>
      </c>
      <c r="BI685" s="231">
        <f>IF(N685="nulová",J685,0)</f>
        <v>0</v>
      </c>
      <c r="BJ685" s="18" t="s">
        <v>89</v>
      </c>
      <c r="BK685" s="231">
        <f>ROUND(I685*H685,2)</f>
        <v>0</v>
      </c>
      <c r="BL685" s="18" t="s">
        <v>146</v>
      </c>
      <c r="BM685" s="230" t="s">
        <v>1231</v>
      </c>
    </row>
    <row r="686" s="13" customFormat="1">
      <c r="A686" s="13"/>
      <c r="B686" s="237"/>
      <c r="C686" s="238"/>
      <c r="D686" s="232" t="s">
        <v>150</v>
      </c>
      <c r="E686" s="239" t="s">
        <v>1</v>
      </c>
      <c r="F686" s="240" t="s">
        <v>883</v>
      </c>
      <c r="G686" s="238"/>
      <c r="H686" s="239" t="s">
        <v>1</v>
      </c>
      <c r="I686" s="241"/>
      <c r="J686" s="238"/>
      <c r="K686" s="238"/>
      <c r="L686" s="242"/>
      <c r="M686" s="243"/>
      <c r="N686" s="244"/>
      <c r="O686" s="244"/>
      <c r="P686" s="244"/>
      <c r="Q686" s="244"/>
      <c r="R686" s="244"/>
      <c r="S686" s="244"/>
      <c r="T686" s="245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46" t="s">
        <v>150</v>
      </c>
      <c r="AU686" s="246" t="s">
        <v>91</v>
      </c>
      <c r="AV686" s="13" t="s">
        <v>89</v>
      </c>
      <c r="AW686" s="13" t="s">
        <v>36</v>
      </c>
      <c r="AX686" s="13" t="s">
        <v>81</v>
      </c>
      <c r="AY686" s="246" t="s">
        <v>139</v>
      </c>
    </row>
    <row r="687" s="14" customFormat="1">
      <c r="A687" s="14"/>
      <c r="B687" s="247"/>
      <c r="C687" s="248"/>
      <c r="D687" s="232" t="s">
        <v>150</v>
      </c>
      <c r="E687" s="249" t="s">
        <v>1</v>
      </c>
      <c r="F687" s="250" t="s">
        <v>1215</v>
      </c>
      <c r="G687" s="248"/>
      <c r="H687" s="251">
        <v>8</v>
      </c>
      <c r="I687" s="252"/>
      <c r="J687" s="248"/>
      <c r="K687" s="248"/>
      <c r="L687" s="253"/>
      <c r="M687" s="254"/>
      <c r="N687" s="255"/>
      <c r="O687" s="255"/>
      <c r="P687" s="255"/>
      <c r="Q687" s="255"/>
      <c r="R687" s="255"/>
      <c r="S687" s="255"/>
      <c r="T687" s="256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57" t="s">
        <v>150</v>
      </c>
      <c r="AU687" s="257" t="s">
        <v>91</v>
      </c>
      <c r="AV687" s="14" t="s">
        <v>91</v>
      </c>
      <c r="AW687" s="14" t="s">
        <v>36</v>
      </c>
      <c r="AX687" s="14" t="s">
        <v>81</v>
      </c>
      <c r="AY687" s="257" t="s">
        <v>139</v>
      </c>
    </row>
    <row r="688" s="16" customFormat="1">
      <c r="A688" s="16"/>
      <c r="B688" s="269"/>
      <c r="C688" s="270"/>
      <c r="D688" s="232" t="s">
        <v>150</v>
      </c>
      <c r="E688" s="271" t="s">
        <v>1</v>
      </c>
      <c r="F688" s="272" t="s">
        <v>172</v>
      </c>
      <c r="G688" s="270"/>
      <c r="H688" s="273">
        <v>8</v>
      </c>
      <c r="I688" s="274"/>
      <c r="J688" s="270"/>
      <c r="K688" s="270"/>
      <c r="L688" s="275"/>
      <c r="M688" s="276"/>
      <c r="N688" s="277"/>
      <c r="O688" s="277"/>
      <c r="P688" s="277"/>
      <c r="Q688" s="277"/>
      <c r="R688" s="277"/>
      <c r="S688" s="277"/>
      <c r="T688" s="278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T688" s="279" t="s">
        <v>150</v>
      </c>
      <c r="AU688" s="279" t="s">
        <v>91</v>
      </c>
      <c r="AV688" s="16" t="s">
        <v>146</v>
      </c>
      <c r="AW688" s="16" t="s">
        <v>36</v>
      </c>
      <c r="AX688" s="16" t="s">
        <v>89</v>
      </c>
      <c r="AY688" s="279" t="s">
        <v>139</v>
      </c>
    </row>
    <row r="689" s="2" customFormat="1" ht="24.15" customHeight="1">
      <c r="A689" s="39"/>
      <c r="B689" s="40"/>
      <c r="C689" s="219" t="s">
        <v>566</v>
      </c>
      <c r="D689" s="219" t="s">
        <v>141</v>
      </c>
      <c r="E689" s="220" t="s">
        <v>1232</v>
      </c>
      <c r="F689" s="221" t="s">
        <v>1233</v>
      </c>
      <c r="G689" s="222" t="s">
        <v>546</v>
      </c>
      <c r="H689" s="223">
        <v>2</v>
      </c>
      <c r="I689" s="224"/>
      <c r="J689" s="225">
        <f>ROUND(I689*H689,2)</f>
        <v>0</v>
      </c>
      <c r="K689" s="221" t="s">
        <v>145</v>
      </c>
      <c r="L689" s="45"/>
      <c r="M689" s="226" t="s">
        <v>1</v>
      </c>
      <c r="N689" s="227" t="s">
        <v>46</v>
      </c>
      <c r="O689" s="92"/>
      <c r="P689" s="228">
        <f>O689*H689</f>
        <v>0</v>
      </c>
      <c r="Q689" s="228">
        <v>0</v>
      </c>
      <c r="R689" s="228">
        <f>Q689*H689</f>
        <v>0</v>
      </c>
      <c r="S689" s="228">
        <v>0</v>
      </c>
      <c r="T689" s="229">
        <f>S689*H689</f>
        <v>0</v>
      </c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R689" s="230" t="s">
        <v>146</v>
      </c>
      <c r="AT689" s="230" t="s">
        <v>141</v>
      </c>
      <c r="AU689" s="230" t="s">
        <v>91</v>
      </c>
      <c r="AY689" s="18" t="s">
        <v>139</v>
      </c>
      <c r="BE689" s="231">
        <f>IF(N689="základní",J689,0)</f>
        <v>0</v>
      </c>
      <c r="BF689" s="231">
        <f>IF(N689="snížená",J689,0)</f>
        <v>0</v>
      </c>
      <c r="BG689" s="231">
        <f>IF(N689="zákl. přenesená",J689,0)</f>
        <v>0</v>
      </c>
      <c r="BH689" s="231">
        <f>IF(N689="sníž. přenesená",J689,0)</f>
        <v>0</v>
      </c>
      <c r="BI689" s="231">
        <f>IF(N689="nulová",J689,0)</f>
        <v>0</v>
      </c>
      <c r="BJ689" s="18" t="s">
        <v>89</v>
      </c>
      <c r="BK689" s="231">
        <f>ROUND(I689*H689,2)</f>
        <v>0</v>
      </c>
      <c r="BL689" s="18" t="s">
        <v>146</v>
      </c>
      <c r="BM689" s="230" t="s">
        <v>1234</v>
      </c>
    </row>
    <row r="690" s="13" customFormat="1">
      <c r="A690" s="13"/>
      <c r="B690" s="237"/>
      <c r="C690" s="238"/>
      <c r="D690" s="232" t="s">
        <v>150</v>
      </c>
      <c r="E690" s="239" t="s">
        <v>1</v>
      </c>
      <c r="F690" s="240" t="s">
        <v>883</v>
      </c>
      <c r="G690" s="238"/>
      <c r="H690" s="239" t="s">
        <v>1</v>
      </c>
      <c r="I690" s="241"/>
      <c r="J690" s="238"/>
      <c r="K690" s="238"/>
      <c r="L690" s="242"/>
      <c r="M690" s="243"/>
      <c r="N690" s="244"/>
      <c r="O690" s="244"/>
      <c r="P690" s="244"/>
      <c r="Q690" s="244"/>
      <c r="R690" s="244"/>
      <c r="S690" s="244"/>
      <c r="T690" s="245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6" t="s">
        <v>150</v>
      </c>
      <c r="AU690" s="246" t="s">
        <v>91</v>
      </c>
      <c r="AV690" s="13" t="s">
        <v>89</v>
      </c>
      <c r="AW690" s="13" t="s">
        <v>36</v>
      </c>
      <c r="AX690" s="13" t="s">
        <v>81</v>
      </c>
      <c r="AY690" s="246" t="s">
        <v>139</v>
      </c>
    </row>
    <row r="691" s="14" customFormat="1">
      <c r="A691" s="14"/>
      <c r="B691" s="247"/>
      <c r="C691" s="248"/>
      <c r="D691" s="232" t="s">
        <v>150</v>
      </c>
      <c r="E691" s="249" t="s">
        <v>1</v>
      </c>
      <c r="F691" s="250" t="s">
        <v>1222</v>
      </c>
      <c r="G691" s="248"/>
      <c r="H691" s="251">
        <v>2</v>
      </c>
      <c r="I691" s="252"/>
      <c r="J691" s="248"/>
      <c r="K691" s="248"/>
      <c r="L691" s="253"/>
      <c r="M691" s="254"/>
      <c r="N691" s="255"/>
      <c r="O691" s="255"/>
      <c r="P691" s="255"/>
      <c r="Q691" s="255"/>
      <c r="R691" s="255"/>
      <c r="S691" s="255"/>
      <c r="T691" s="256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57" t="s">
        <v>150</v>
      </c>
      <c r="AU691" s="257" t="s">
        <v>91</v>
      </c>
      <c r="AV691" s="14" t="s">
        <v>91</v>
      </c>
      <c r="AW691" s="14" t="s">
        <v>36</v>
      </c>
      <c r="AX691" s="14" t="s">
        <v>81</v>
      </c>
      <c r="AY691" s="257" t="s">
        <v>139</v>
      </c>
    </row>
    <row r="692" s="16" customFormat="1">
      <c r="A692" s="16"/>
      <c r="B692" s="269"/>
      <c r="C692" s="270"/>
      <c r="D692" s="232" t="s">
        <v>150</v>
      </c>
      <c r="E692" s="271" t="s">
        <v>1</v>
      </c>
      <c r="F692" s="272" t="s">
        <v>172</v>
      </c>
      <c r="G692" s="270"/>
      <c r="H692" s="273">
        <v>2</v>
      </c>
      <c r="I692" s="274"/>
      <c r="J692" s="270"/>
      <c r="K692" s="270"/>
      <c r="L692" s="275"/>
      <c r="M692" s="276"/>
      <c r="N692" s="277"/>
      <c r="O692" s="277"/>
      <c r="P692" s="277"/>
      <c r="Q692" s="277"/>
      <c r="R692" s="277"/>
      <c r="S692" s="277"/>
      <c r="T692" s="278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T692" s="279" t="s">
        <v>150</v>
      </c>
      <c r="AU692" s="279" t="s">
        <v>91</v>
      </c>
      <c r="AV692" s="16" t="s">
        <v>146</v>
      </c>
      <c r="AW692" s="16" t="s">
        <v>36</v>
      </c>
      <c r="AX692" s="16" t="s">
        <v>89</v>
      </c>
      <c r="AY692" s="279" t="s">
        <v>139</v>
      </c>
    </row>
    <row r="693" s="2" customFormat="1" ht="21.75" customHeight="1">
      <c r="A693" s="39"/>
      <c r="B693" s="40"/>
      <c r="C693" s="280" t="s">
        <v>571</v>
      </c>
      <c r="D693" s="280" t="s">
        <v>327</v>
      </c>
      <c r="E693" s="281" t="s">
        <v>1235</v>
      </c>
      <c r="F693" s="282" t="s">
        <v>1236</v>
      </c>
      <c r="G693" s="283" t="s">
        <v>546</v>
      </c>
      <c r="H693" s="284">
        <v>2</v>
      </c>
      <c r="I693" s="285"/>
      <c r="J693" s="286">
        <f>ROUND(I693*H693,2)</f>
        <v>0</v>
      </c>
      <c r="K693" s="282" t="s">
        <v>145</v>
      </c>
      <c r="L693" s="287"/>
      <c r="M693" s="288" t="s">
        <v>1</v>
      </c>
      <c r="N693" s="289" t="s">
        <v>46</v>
      </c>
      <c r="O693" s="92"/>
      <c r="P693" s="228">
        <f>O693*H693</f>
        <v>0</v>
      </c>
      <c r="Q693" s="228">
        <v>0.00031</v>
      </c>
      <c r="R693" s="228">
        <f>Q693*H693</f>
        <v>0.00062</v>
      </c>
      <c r="S693" s="228">
        <v>0</v>
      </c>
      <c r="T693" s="229">
        <f>S693*H693</f>
        <v>0</v>
      </c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R693" s="230" t="s">
        <v>203</v>
      </c>
      <c r="AT693" s="230" t="s">
        <v>327</v>
      </c>
      <c r="AU693" s="230" t="s">
        <v>91</v>
      </c>
      <c r="AY693" s="18" t="s">
        <v>139</v>
      </c>
      <c r="BE693" s="231">
        <f>IF(N693="základní",J693,0)</f>
        <v>0</v>
      </c>
      <c r="BF693" s="231">
        <f>IF(N693="snížená",J693,0)</f>
        <v>0</v>
      </c>
      <c r="BG693" s="231">
        <f>IF(N693="zákl. přenesená",J693,0)</f>
        <v>0</v>
      </c>
      <c r="BH693" s="231">
        <f>IF(N693="sníž. přenesená",J693,0)</f>
        <v>0</v>
      </c>
      <c r="BI693" s="231">
        <f>IF(N693="nulová",J693,0)</f>
        <v>0</v>
      </c>
      <c r="BJ693" s="18" t="s">
        <v>89</v>
      </c>
      <c r="BK693" s="231">
        <f>ROUND(I693*H693,2)</f>
        <v>0</v>
      </c>
      <c r="BL693" s="18" t="s">
        <v>146</v>
      </c>
      <c r="BM693" s="230" t="s">
        <v>1237</v>
      </c>
    </row>
    <row r="694" s="13" customFormat="1">
      <c r="A694" s="13"/>
      <c r="B694" s="237"/>
      <c r="C694" s="238"/>
      <c r="D694" s="232" t="s">
        <v>150</v>
      </c>
      <c r="E694" s="239" t="s">
        <v>1</v>
      </c>
      <c r="F694" s="240" t="s">
        <v>883</v>
      </c>
      <c r="G694" s="238"/>
      <c r="H694" s="239" t="s">
        <v>1</v>
      </c>
      <c r="I694" s="241"/>
      <c r="J694" s="238"/>
      <c r="K694" s="238"/>
      <c r="L694" s="242"/>
      <c r="M694" s="243"/>
      <c r="N694" s="244"/>
      <c r="O694" s="244"/>
      <c r="P694" s="244"/>
      <c r="Q694" s="244"/>
      <c r="R694" s="244"/>
      <c r="S694" s="244"/>
      <c r="T694" s="245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46" t="s">
        <v>150</v>
      </c>
      <c r="AU694" s="246" t="s">
        <v>91</v>
      </c>
      <c r="AV694" s="13" t="s">
        <v>89</v>
      </c>
      <c r="AW694" s="13" t="s">
        <v>36</v>
      </c>
      <c r="AX694" s="13" t="s">
        <v>81</v>
      </c>
      <c r="AY694" s="246" t="s">
        <v>139</v>
      </c>
    </row>
    <row r="695" s="14" customFormat="1">
      <c r="A695" s="14"/>
      <c r="B695" s="247"/>
      <c r="C695" s="248"/>
      <c r="D695" s="232" t="s">
        <v>150</v>
      </c>
      <c r="E695" s="249" t="s">
        <v>1</v>
      </c>
      <c r="F695" s="250" t="s">
        <v>1222</v>
      </c>
      <c r="G695" s="248"/>
      <c r="H695" s="251">
        <v>2</v>
      </c>
      <c r="I695" s="252"/>
      <c r="J695" s="248"/>
      <c r="K695" s="248"/>
      <c r="L695" s="253"/>
      <c r="M695" s="254"/>
      <c r="N695" s="255"/>
      <c r="O695" s="255"/>
      <c r="P695" s="255"/>
      <c r="Q695" s="255"/>
      <c r="R695" s="255"/>
      <c r="S695" s="255"/>
      <c r="T695" s="256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57" t="s">
        <v>150</v>
      </c>
      <c r="AU695" s="257" t="s">
        <v>91</v>
      </c>
      <c r="AV695" s="14" t="s">
        <v>91</v>
      </c>
      <c r="AW695" s="14" t="s">
        <v>36</v>
      </c>
      <c r="AX695" s="14" t="s">
        <v>81</v>
      </c>
      <c r="AY695" s="257" t="s">
        <v>139</v>
      </c>
    </row>
    <row r="696" s="16" customFormat="1">
      <c r="A696" s="16"/>
      <c r="B696" s="269"/>
      <c r="C696" s="270"/>
      <c r="D696" s="232" t="s">
        <v>150</v>
      </c>
      <c r="E696" s="271" t="s">
        <v>1</v>
      </c>
      <c r="F696" s="272" t="s">
        <v>172</v>
      </c>
      <c r="G696" s="270"/>
      <c r="H696" s="273">
        <v>2</v>
      </c>
      <c r="I696" s="274"/>
      <c r="J696" s="270"/>
      <c r="K696" s="270"/>
      <c r="L696" s="275"/>
      <c r="M696" s="276"/>
      <c r="N696" s="277"/>
      <c r="O696" s="277"/>
      <c r="P696" s="277"/>
      <c r="Q696" s="277"/>
      <c r="R696" s="277"/>
      <c r="S696" s="277"/>
      <c r="T696" s="278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T696" s="279" t="s">
        <v>150</v>
      </c>
      <c r="AU696" s="279" t="s">
        <v>91</v>
      </c>
      <c r="AV696" s="16" t="s">
        <v>146</v>
      </c>
      <c r="AW696" s="16" t="s">
        <v>36</v>
      </c>
      <c r="AX696" s="16" t="s">
        <v>89</v>
      </c>
      <c r="AY696" s="279" t="s">
        <v>139</v>
      </c>
    </row>
    <row r="697" s="2" customFormat="1" ht="24.15" customHeight="1">
      <c r="A697" s="39"/>
      <c r="B697" s="40"/>
      <c r="C697" s="219" t="s">
        <v>578</v>
      </c>
      <c r="D697" s="219" t="s">
        <v>141</v>
      </c>
      <c r="E697" s="220" t="s">
        <v>1238</v>
      </c>
      <c r="F697" s="221" t="s">
        <v>1239</v>
      </c>
      <c r="G697" s="222" t="s">
        <v>546</v>
      </c>
      <c r="H697" s="223">
        <v>10</v>
      </c>
      <c r="I697" s="224"/>
      <c r="J697" s="225">
        <f>ROUND(I697*H697,2)</f>
        <v>0</v>
      </c>
      <c r="K697" s="221" t="s">
        <v>145</v>
      </c>
      <c r="L697" s="45"/>
      <c r="M697" s="226" t="s">
        <v>1</v>
      </c>
      <c r="N697" s="227" t="s">
        <v>46</v>
      </c>
      <c r="O697" s="92"/>
      <c r="P697" s="228">
        <f>O697*H697</f>
        <v>0</v>
      </c>
      <c r="Q697" s="228">
        <v>0</v>
      </c>
      <c r="R697" s="228">
        <f>Q697*H697</f>
        <v>0</v>
      </c>
      <c r="S697" s="228">
        <v>0</v>
      </c>
      <c r="T697" s="229">
        <f>S697*H697</f>
        <v>0</v>
      </c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R697" s="230" t="s">
        <v>146</v>
      </c>
      <c r="AT697" s="230" t="s">
        <v>141</v>
      </c>
      <c r="AU697" s="230" t="s">
        <v>91</v>
      </c>
      <c r="AY697" s="18" t="s">
        <v>139</v>
      </c>
      <c r="BE697" s="231">
        <f>IF(N697="základní",J697,0)</f>
        <v>0</v>
      </c>
      <c r="BF697" s="231">
        <f>IF(N697="snížená",J697,0)</f>
        <v>0</v>
      </c>
      <c r="BG697" s="231">
        <f>IF(N697="zákl. přenesená",J697,0)</f>
        <v>0</v>
      </c>
      <c r="BH697" s="231">
        <f>IF(N697="sníž. přenesená",J697,0)</f>
        <v>0</v>
      </c>
      <c r="BI697" s="231">
        <f>IF(N697="nulová",J697,0)</f>
        <v>0</v>
      </c>
      <c r="BJ697" s="18" t="s">
        <v>89</v>
      </c>
      <c r="BK697" s="231">
        <f>ROUND(I697*H697,2)</f>
        <v>0</v>
      </c>
      <c r="BL697" s="18" t="s">
        <v>146</v>
      </c>
      <c r="BM697" s="230" t="s">
        <v>1240</v>
      </c>
    </row>
    <row r="698" s="13" customFormat="1">
      <c r="A698" s="13"/>
      <c r="B698" s="237"/>
      <c r="C698" s="238"/>
      <c r="D698" s="232" t="s">
        <v>150</v>
      </c>
      <c r="E698" s="239" t="s">
        <v>1</v>
      </c>
      <c r="F698" s="240" t="s">
        <v>883</v>
      </c>
      <c r="G698" s="238"/>
      <c r="H698" s="239" t="s">
        <v>1</v>
      </c>
      <c r="I698" s="241"/>
      <c r="J698" s="238"/>
      <c r="K698" s="238"/>
      <c r="L698" s="242"/>
      <c r="M698" s="243"/>
      <c r="N698" s="244"/>
      <c r="O698" s="244"/>
      <c r="P698" s="244"/>
      <c r="Q698" s="244"/>
      <c r="R698" s="244"/>
      <c r="S698" s="244"/>
      <c r="T698" s="245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246" t="s">
        <v>150</v>
      </c>
      <c r="AU698" s="246" t="s">
        <v>91</v>
      </c>
      <c r="AV698" s="13" t="s">
        <v>89</v>
      </c>
      <c r="AW698" s="13" t="s">
        <v>36</v>
      </c>
      <c r="AX698" s="13" t="s">
        <v>81</v>
      </c>
      <c r="AY698" s="246" t="s">
        <v>139</v>
      </c>
    </row>
    <row r="699" s="14" customFormat="1">
      <c r="A699" s="14"/>
      <c r="B699" s="247"/>
      <c r="C699" s="248"/>
      <c r="D699" s="232" t="s">
        <v>150</v>
      </c>
      <c r="E699" s="249" t="s">
        <v>1</v>
      </c>
      <c r="F699" s="250" t="s">
        <v>1215</v>
      </c>
      <c r="G699" s="248"/>
      <c r="H699" s="251">
        <v>8</v>
      </c>
      <c r="I699" s="252"/>
      <c r="J699" s="248"/>
      <c r="K699" s="248"/>
      <c r="L699" s="253"/>
      <c r="M699" s="254"/>
      <c r="N699" s="255"/>
      <c r="O699" s="255"/>
      <c r="P699" s="255"/>
      <c r="Q699" s="255"/>
      <c r="R699" s="255"/>
      <c r="S699" s="255"/>
      <c r="T699" s="256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T699" s="257" t="s">
        <v>150</v>
      </c>
      <c r="AU699" s="257" t="s">
        <v>91</v>
      </c>
      <c r="AV699" s="14" t="s">
        <v>91</v>
      </c>
      <c r="AW699" s="14" t="s">
        <v>36</v>
      </c>
      <c r="AX699" s="14" t="s">
        <v>81</v>
      </c>
      <c r="AY699" s="257" t="s">
        <v>139</v>
      </c>
    </row>
    <row r="700" s="14" customFormat="1">
      <c r="A700" s="14"/>
      <c r="B700" s="247"/>
      <c r="C700" s="248"/>
      <c r="D700" s="232" t="s">
        <v>150</v>
      </c>
      <c r="E700" s="249" t="s">
        <v>1</v>
      </c>
      <c r="F700" s="250" t="s">
        <v>1222</v>
      </c>
      <c r="G700" s="248"/>
      <c r="H700" s="251">
        <v>2</v>
      </c>
      <c r="I700" s="252"/>
      <c r="J700" s="248"/>
      <c r="K700" s="248"/>
      <c r="L700" s="253"/>
      <c r="M700" s="254"/>
      <c r="N700" s="255"/>
      <c r="O700" s="255"/>
      <c r="P700" s="255"/>
      <c r="Q700" s="255"/>
      <c r="R700" s="255"/>
      <c r="S700" s="255"/>
      <c r="T700" s="256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57" t="s">
        <v>150</v>
      </c>
      <c r="AU700" s="257" t="s">
        <v>91</v>
      </c>
      <c r="AV700" s="14" t="s">
        <v>91</v>
      </c>
      <c r="AW700" s="14" t="s">
        <v>36</v>
      </c>
      <c r="AX700" s="14" t="s">
        <v>81</v>
      </c>
      <c r="AY700" s="257" t="s">
        <v>139</v>
      </c>
    </row>
    <row r="701" s="16" customFormat="1">
      <c r="A701" s="16"/>
      <c r="B701" s="269"/>
      <c r="C701" s="270"/>
      <c r="D701" s="232" t="s">
        <v>150</v>
      </c>
      <c r="E701" s="271" t="s">
        <v>1</v>
      </c>
      <c r="F701" s="272" t="s">
        <v>172</v>
      </c>
      <c r="G701" s="270"/>
      <c r="H701" s="273">
        <v>10</v>
      </c>
      <c r="I701" s="274"/>
      <c r="J701" s="270"/>
      <c r="K701" s="270"/>
      <c r="L701" s="275"/>
      <c r="M701" s="276"/>
      <c r="N701" s="277"/>
      <c r="O701" s="277"/>
      <c r="P701" s="277"/>
      <c r="Q701" s="277"/>
      <c r="R701" s="277"/>
      <c r="S701" s="277"/>
      <c r="T701" s="278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T701" s="279" t="s">
        <v>150</v>
      </c>
      <c r="AU701" s="279" t="s">
        <v>91</v>
      </c>
      <c r="AV701" s="16" t="s">
        <v>146</v>
      </c>
      <c r="AW701" s="16" t="s">
        <v>36</v>
      </c>
      <c r="AX701" s="16" t="s">
        <v>89</v>
      </c>
      <c r="AY701" s="279" t="s">
        <v>139</v>
      </c>
    </row>
    <row r="702" s="2" customFormat="1" ht="24.15" customHeight="1">
      <c r="A702" s="39"/>
      <c r="B702" s="40"/>
      <c r="C702" s="280" t="s">
        <v>585</v>
      </c>
      <c r="D702" s="280" t="s">
        <v>327</v>
      </c>
      <c r="E702" s="281" t="s">
        <v>1241</v>
      </c>
      <c r="F702" s="282" t="s">
        <v>1242</v>
      </c>
      <c r="G702" s="283" t="s">
        <v>546</v>
      </c>
      <c r="H702" s="284">
        <v>8</v>
      </c>
      <c r="I702" s="285"/>
      <c r="J702" s="286">
        <f>ROUND(I702*H702,2)</f>
        <v>0</v>
      </c>
      <c r="K702" s="282" t="s">
        <v>145</v>
      </c>
      <c r="L702" s="287"/>
      <c r="M702" s="288" t="s">
        <v>1</v>
      </c>
      <c r="N702" s="289" t="s">
        <v>46</v>
      </c>
      <c r="O702" s="92"/>
      <c r="P702" s="228">
        <f>O702*H702</f>
        <v>0</v>
      </c>
      <c r="Q702" s="228">
        <v>0.0025000000000000001</v>
      </c>
      <c r="R702" s="228">
        <f>Q702*H702</f>
        <v>0.02</v>
      </c>
      <c r="S702" s="228">
        <v>0</v>
      </c>
      <c r="T702" s="229">
        <f>S702*H702</f>
        <v>0</v>
      </c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R702" s="230" t="s">
        <v>203</v>
      </c>
      <c r="AT702" s="230" t="s">
        <v>327</v>
      </c>
      <c r="AU702" s="230" t="s">
        <v>91</v>
      </c>
      <c r="AY702" s="18" t="s">
        <v>139</v>
      </c>
      <c r="BE702" s="231">
        <f>IF(N702="základní",J702,0)</f>
        <v>0</v>
      </c>
      <c r="BF702" s="231">
        <f>IF(N702="snížená",J702,0)</f>
        <v>0</v>
      </c>
      <c r="BG702" s="231">
        <f>IF(N702="zákl. přenesená",J702,0)</f>
        <v>0</v>
      </c>
      <c r="BH702" s="231">
        <f>IF(N702="sníž. přenesená",J702,0)</f>
        <v>0</v>
      </c>
      <c r="BI702" s="231">
        <f>IF(N702="nulová",J702,0)</f>
        <v>0</v>
      </c>
      <c r="BJ702" s="18" t="s">
        <v>89</v>
      </c>
      <c r="BK702" s="231">
        <f>ROUND(I702*H702,2)</f>
        <v>0</v>
      </c>
      <c r="BL702" s="18" t="s">
        <v>146</v>
      </c>
      <c r="BM702" s="230" t="s">
        <v>1243</v>
      </c>
    </row>
    <row r="703" s="13" customFormat="1">
      <c r="A703" s="13"/>
      <c r="B703" s="237"/>
      <c r="C703" s="238"/>
      <c r="D703" s="232" t="s">
        <v>150</v>
      </c>
      <c r="E703" s="239" t="s">
        <v>1</v>
      </c>
      <c r="F703" s="240" t="s">
        <v>883</v>
      </c>
      <c r="G703" s="238"/>
      <c r="H703" s="239" t="s">
        <v>1</v>
      </c>
      <c r="I703" s="241"/>
      <c r="J703" s="238"/>
      <c r="K703" s="238"/>
      <c r="L703" s="242"/>
      <c r="M703" s="243"/>
      <c r="N703" s="244"/>
      <c r="O703" s="244"/>
      <c r="P703" s="244"/>
      <c r="Q703" s="244"/>
      <c r="R703" s="244"/>
      <c r="S703" s="244"/>
      <c r="T703" s="245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46" t="s">
        <v>150</v>
      </c>
      <c r="AU703" s="246" t="s">
        <v>91</v>
      </c>
      <c r="AV703" s="13" t="s">
        <v>89</v>
      </c>
      <c r="AW703" s="13" t="s">
        <v>36</v>
      </c>
      <c r="AX703" s="13" t="s">
        <v>81</v>
      </c>
      <c r="AY703" s="246" t="s">
        <v>139</v>
      </c>
    </row>
    <row r="704" s="14" customFormat="1">
      <c r="A704" s="14"/>
      <c r="B704" s="247"/>
      <c r="C704" s="248"/>
      <c r="D704" s="232" t="s">
        <v>150</v>
      </c>
      <c r="E704" s="249" t="s">
        <v>1</v>
      </c>
      <c r="F704" s="250" t="s">
        <v>1215</v>
      </c>
      <c r="G704" s="248"/>
      <c r="H704" s="251">
        <v>8</v>
      </c>
      <c r="I704" s="252"/>
      <c r="J704" s="248"/>
      <c r="K704" s="248"/>
      <c r="L704" s="253"/>
      <c r="M704" s="254"/>
      <c r="N704" s="255"/>
      <c r="O704" s="255"/>
      <c r="P704" s="255"/>
      <c r="Q704" s="255"/>
      <c r="R704" s="255"/>
      <c r="S704" s="255"/>
      <c r="T704" s="256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57" t="s">
        <v>150</v>
      </c>
      <c r="AU704" s="257" t="s">
        <v>91</v>
      </c>
      <c r="AV704" s="14" t="s">
        <v>91</v>
      </c>
      <c r="AW704" s="14" t="s">
        <v>36</v>
      </c>
      <c r="AX704" s="14" t="s">
        <v>81</v>
      </c>
      <c r="AY704" s="257" t="s">
        <v>139</v>
      </c>
    </row>
    <row r="705" s="16" customFormat="1">
      <c r="A705" s="16"/>
      <c r="B705" s="269"/>
      <c r="C705" s="270"/>
      <c r="D705" s="232" t="s">
        <v>150</v>
      </c>
      <c r="E705" s="271" t="s">
        <v>1</v>
      </c>
      <c r="F705" s="272" t="s">
        <v>172</v>
      </c>
      <c r="G705" s="270"/>
      <c r="H705" s="273">
        <v>8</v>
      </c>
      <c r="I705" s="274"/>
      <c r="J705" s="270"/>
      <c r="K705" s="270"/>
      <c r="L705" s="275"/>
      <c r="M705" s="276"/>
      <c r="N705" s="277"/>
      <c r="O705" s="277"/>
      <c r="P705" s="277"/>
      <c r="Q705" s="277"/>
      <c r="R705" s="277"/>
      <c r="S705" s="277"/>
      <c r="T705" s="278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T705" s="279" t="s">
        <v>150</v>
      </c>
      <c r="AU705" s="279" t="s">
        <v>91</v>
      </c>
      <c r="AV705" s="16" t="s">
        <v>146</v>
      </c>
      <c r="AW705" s="16" t="s">
        <v>36</v>
      </c>
      <c r="AX705" s="16" t="s">
        <v>89</v>
      </c>
      <c r="AY705" s="279" t="s">
        <v>139</v>
      </c>
    </row>
    <row r="706" s="2" customFormat="1" ht="24.15" customHeight="1">
      <c r="A706" s="39"/>
      <c r="B706" s="40"/>
      <c r="C706" s="280" t="s">
        <v>590</v>
      </c>
      <c r="D706" s="280" t="s">
        <v>327</v>
      </c>
      <c r="E706" s="281" t="s">
        <v>1244</v>
      </c>
      <c r="F706" s="282" t="s">
        <v>1245</v>
      </c>
      <c r="G706" s="283" t="s">
        <v>546</v>
      </c>
      <c r="H706" s="284">
        <v>2</v>
      </c>
      <c r="I706" s="285"/>
      <c r="J706" s="286">
        <f>ROUND(I706*H706,2)</f>
        <v>0</v>
      </c>
      <c r="K706" s="282" t="s">
        <v>145</v>
      </c>
      <c r="L706" s="287"/>
      <c r="M706" s="288" t="s">
        <v>1</v>
      </c>
      <c r="N706" s="289" t="s">
        <v>46</v>
      </c>
      <c r="O706" s="92"/>
      <c r="P706" s="228">
        <f>O706*H706</f>
        <v>0</v>
      </c>
      <c r="Q706" s="228">
        <v>0.0025000000000000001</v>
      </c>
      <c r="R706" s="228">
        <f>Q706*H706</f>
        <v>0.0050000000000000001</v>
      </c>
      <c r="S706" s="228">
        <v>0</v>
      </c>
      <c r="T706" s="229">
        <f>S706*H706</f>
        <v>0</v>
      </c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R706" s="230" t="s">
        <v>203</v>
      </c>
      <c r="AT706" s="230" t="s">
        <v>327</v>
      </c>
      <c r="AU706" s="230" t="s">
        <v>91</v>
      </c>
      <c r="AY706" s="18" t="s">
        <v>139</v>
      </c>
      <c r="BE706" s="231">
        <f>IF(N706="základní",J706,0)</f>
        <v>0</v>
      </c>
      <c r="BF706" s="231">
        <f>IF(N706="snížená",J706,0)</f>
        <v>0</v>
      </c>
      <c r="BG706" s="231">
        <f>IF(N706="zákl. přenesená",J706,0)</f>
        <v>0</v>
      </c>
      <c r="BH706" s="231">
        <f>IF(N706="sníž. přenesená",J706,0)</f>
        <v>0</v>
      </c>
      <c r="BI706" s="231">
        <f>IF(N706="nulová",J706,0)</f>
        <v>0</v>
      </c>
      <c r="BJ706" s="18" t="s">
        <v>89</v>
      </c>
      <c r="BK706" s="231">
        <f>ROUND(I706*H706,2)</f>
        <v>0</v>
      </c>
      <c r="BL706" s="18" t="s">
        <v>146</v>
      </c>
      <c r="BM706" s="230" t="s">
        <v>1246</v>
      </c>
    </row>
    <row r="707" s="13" customFormat="1">
      <c r="A707" s="13"/>
      <c r="B707" s="237"/>
      <c r="C707" s="238"/>
      <c r="D707" s="232" t="s">
        <v>150</v>
      </c>
      <c r="E707" s="239" t="s">
        <v>1</v>
      </c>
      <c r="F707" s="240" t="s">
        <v>883</v>
      </c>
      <c r="G707" s="238"/>
      <c r="H707" s="239" t="s">
        <v>1</v>
      </c>
      <c r="I707" s="241"/>
      <c r="J707" s="238"/>
      <c r="K707" s="238"/>
      <c r="L707" s="242"/>
      <c r="M707" s="243"/>
      <c r="N707" s="244"/>
      <c r="O707" s="244"/>
      <c r="P707" s="244"/>
      <c r="Q707" s="244"/>
      <c r="R707" s="244"/>
      <c r="S707" s="244"/>
      <c r="T707" s="245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6" t="s">
        <v>150</v>
      </c>
      <c r="AU707" s="246" t="s">
        <v>91</v>
      </c>
      <c r="AV707" s="13" t="s">
        <v>89</v>
      </c>
      <c r="AW707" s="13" t="s">
        <v>36</v>
      </c>
      <c r="AX707" s="13" t="s">
        <v>81</v>
      </c>
      <c r="AY707" s="246" t="s">
        <v>139</v>
      </c>
    </row>
    <row r="708" s="14" customFormat="1">
      <c r="A708" s="14"/>
      <c r="B708" s="247"/>
      <c r="C708" s="248"/>
      <c r="D708" s="232" t="s">
        <v>150</v>
      </c>
      <c r="E708" s="249" t="s">
        <v>1</v>
      </c>
      <c r="F708" s="250" t="s">
        <v>1222</v>
      </c>
      <c r="G708" s="248"/>
      <c r="H708" s="251">
        <v>2</v>
      </c>
      <c r="I708" s="252"/>
      <c r="J708" s="248"/>
      <c r="K708" s="248"/>
      <c r="L708" s="253"/>
      <c r="M708" s="254"/>
      <c r="N708" s="255"/>
      <c r="O708" s="255"/>
      <c r="P708" s="255"/>
      <c r="Q708" s="255"/>
      <c r="R708" s="255"/>
      <c r="S708" s="255"/>
      <c r="T708" s="256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57" t="s">
        <v>150</v>
      </c>
      <c r="AU708" s="257" t="s">
        <v>91</v>
      </c>
      <c r="AV708" s="14" t="s">
        <v>91</v>
      </c>
      <c r="AW708" s="14" t="s">
        <v>36</v>
      </c>
      <c r="AX708" s="14" t="s">
        <v>81</v>
      </c>
      <c r="AY708" s="257" t="s">
        <v>139</v>
      </c>
    </row>
    <row r="709" s="16" customFormat="1">
      <c r="A709" s="16"/>
      <c r="B709" s="269"/>
      <c r="C709" s="270"/>
      <c r="D709" s="232" t="s">
        <v>150</v>
      </c>
      <c r="E709" s="271" t="s">
        <v>1</v>
      </c>
      <c r="F709" s="272" t="s">
        <v>172</v>
      </c>
      <c r="G709" s="270"/>
      <c r="H709" s="273">
        <v>2</v>
      </c>
      <c r="I709" s="274"/>
      <c r="J709" s="270"/>
      <c r="K709" s="270"/>
      <c r="L709" s="275"/>
      <c r="M709" s="276"/>
      <c r="N709" s="277"/>
      <c r="O709" s="277"/>
      <c r="P709" s="277"/>
      <c r="Q709" s="277"/>
      <c r="R709" s="277"/>
      <c r="S709" s="277"/>
      <c r="T709" s="278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T709" s="279" t="s">
        <v>150</v>
      </c>
      <c r="AU709" s="279" t="s">
        <v>91</v>
      </c>
      <c r="AV709" s="16" t="s">
        <v>146</v>
      </c>
      <c r="AW709" s="16" t="s">
        <v>36</v>
      </c>
      <c r="AX709" s="16" t="s">
        <v>89</v>
      </c>
      <c r="AY709" s="279" t="s">
        <v>139</v>
      </c>
    </row>
    <row r="710" s="2" customFormat="1" ht="24.15" customHeight="1">
      <c r="A710" s="39"/>
      <c r="B710" s="40"/>
      <c r="C710" s="219" t="s">
        <v>594</v>
      </c>
      <c r="D710" s="219" t="s">
        <v>141</v>
      </c>
      <c r="E710" s="220" t="s">
        <v>1247</v>
      </c>
      <c r="F710" s="221" t="s">
        <v>1248</v>
      </c>
      <c r="G710" s="222" t="s">
        <v>546</v>
      </c>
      <c r="H710" s="223">
        <v>8</v>
      </c>
      <c r="I710" s="224"/>
      <c r="J710" s="225">
        <f>ROUND(I710*H710,2)</f>
        <v>0</v>
      </c>
      <c r="K710" s="221" t="s">
        <v>145</v>
      </c>
      <c r="L710" s="45"/>
      <c r="M710" s="226" t="s">
        <v>1</v>
      </c>
      <c r="N710" s="227" t="s">
        <v>46</v>
      </c>
      <c r="O710" s="92"/>
      <c r="P710" s="228">
        <f>O710*H710</f>
        <v>0</v>
      </c>
      <c r="Q710" s="228">
        <v>0.00016000000000000001</v>
      </c>
      <c r="R710" s="228">
        <f>Q710*H710</f>
        <v>0.0012800000000000001</v>
      </c>
      <c r="S710" s="228">
        <v>0</v>
      </c>
      <c r="T710" s="229">
        <f>S710*H710</f>
        <v>0</v>
      </c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R710" s="230" t="s">
        <v>146</v>
      </c>
      <c r="AT710" s="230" t="s">
        <v>141</v>
      </c>
      <c r="AU710" s="230" t="s">
        <v>91</v>
      </c>
      <c r="AY710" s="18" t="s">
        <v>139</v>
      </c>
      <c r="BE710" s="231">
        <f>IF(N710="základní",J710,0)</f>
        <v>0</v>
      </c>
      <c r="BF710" s="231">
        <f>IF(N710="snížená",J710,0)</f>
        <v>0</v>
      </c>
      <c r="BG710" s="231">
        <f>IF(N710="zákl. přenesená",J710,0)</f>
        <v>0</v>
      </c>
      <c r="BH710" s="231">
        <f>IF(N710="sníž. přenesená",J710,0)</f>
        <v>0</v>
      </c>
      <c r="BI710" s="231">
        <f>IF(N710="nulová",J710,0)</f>
        <v>0</v>
      </c>
      <c r="BJ710" s="18" t="s">
        <v>89</v>
      </c>
      <c r="BK710" s="231">
        <f>ROUND(I710*H710,2)</f>
        <v>0</v>
      </c>
      <c r="BL710" s="18" t="s">
        <v>146</v>
      </c>
      <c r="BM710" s="230" t="s">
        <v>1249</v>
      </c>
    </row>
    <row r="711" s="13" customFormat="1">
      <c r="A711" s="13"/>
      <c r="B711" s="237"/>
      <c r="C711" s="238"/>
      <c r="D711" s="232" t="s">
        <v>150</v>
      </c>
      <c r="E711" s="239" t="s">
        <v>1</v>
      </c>
      <c r="F711" s="240" t="s">
        <v>883</v>
      </c>
      <c r="G711" s="238"/>
      <c r="H711" s="239" t="s">
        <v>1</v>
      </c>
      <c r="I711" s="241"/>
      <c r="J711" s="238"/>
      <c r="K711" s="238"/>
      <c r="L711" s="242"/>
      <c r="M711" s="243"/>
      <c r="N711" s="244"/>
      <c r="O711" s="244"/>
      <c r="P711" s="244"/>
      <c r="Q711" s="244"/>
      <c r="R711" s="244"/>
      <c r="S711" s="244"/>
      <c r="T711" s="245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T711" s="246" t="s">
        <v>150</v>
      </c>
      <c r="AU711" s="246" t="s">
        <v>91</v>
      </c>
      <c r="AV711" s="13" t="s">
        <v>89</v>
      </c>
      <c r="AW711" s="13" t="s">
        <v>36</v>
      </c>
      <c r="AX711" s="13" t="s">
        <v>81</v>
      </c>
      <c r="AY711" s="246" t="s">
        <v>139</v>
      </c>
    </row>
    <row r="712" s="14" customFormat="1">
      <c r="A712" s="14"/>
      <c r="B712" s="247"/>
      <c r="C712" s="248"/>
      <c r="D712" s="232" t="s">
        <v>150</v>
      </c>
      <c r="E712" s="249" t="s">
        <v>1</v>
      </c>
      <c r="F712" s="250" t="s">
        <v>1215</v>
      </c>
      <c r="G712" s="248"/>
      <c r="H712" s="251">
        <v>8</v>
      </c>
      <c r="I712" s="252"/>
      <c r="J712" s="248"/>
      <c r="K712" s="248"/>
      <c r="L712" s="253"/>
      <c r="M712" s="254"/>
      <c r="N712" s="255"/>
      <c r="O712" s="255"/>
      <c r="P712" s="255"/>
      <c r="Q712" s="255"/>
      <c r="R712" s="255"/>
      <c r="S712" s="255"/>
      <c r="T712" s="256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T712" s="257" t="s">
        <v>150</v>
      </c>
      <c r="AU712" s="257" t="s">
        <v>91</v>
      </c>
      <c r="AV712" s="14" t="s">
        <v>91</v>
      </c>
      <c r="AW712" s="14" t="s">
        <v>36</v>
      </c>
      <c r="AX712" s="14" t="s">
        <v>81</v>
      </c>
      <c r="AY712" s="257" t="s">
        <v>139</v>
      </c>
    </row>
    <row r="713" s="16" customFormat="1">
      <c r="A713" s="16"/>
      <c r="B713" s="269"/>
      <c r="C713" s="270"/>
      <c r="D713" s="232" t="s">
        <v>150</v>
      </c>
      <c r="E713" s="271" t="s">
        <v>1</v>
      </c>
      <c r="F713" s="272" t="s">
        <v>172</v>
      </c>
      <c r="G713" s="270"/>
      <c r="H713" s="273">
        <v>8</v>
      </c>
      <c r="I713" s="274"/>
      <c r="J713" s="270"/>
      <c r="K713" s="270"/>
      <c r="L713" s="275"/>
      <c r="M713" s="276"/>
      <c r="N713" s="277"/>
      <c r="O713" s="277"/>
      <c r="P713" s="277"/>
      <c r="Q713" s="277"/>
      <c r="R713" s="277"/>
      <c r="S713" s="277"/>
      <c r="T713" s="278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T713" s="279" t="s">
        <v>150</v>
      </c>
      <c r="AU713" s="279" t="s">
        <v>91</v>
      </c>
      <c r="AV713" s="16" t="s">
        <v>146</v>
      </c>
      <c r="AW713" s="16" t="s">
        <v>36</v>
      </c>
      <c r="AX713" s="16" t="s">
        <v>89</v>
      </c>
      <c r="AY713" s="279" t="s">
        <v>139</v>
      </c>
    </row>
    <row r="714" s="2" customFormat="1" ht="24.15" customHeight="1">
      <c r="A714" s="39"/>
      <c r="B714" s="40"/>
      <c r="C714" s="280" t="s">
        <v>599</v>
      </c>
      <c r="D714" s="280" t="s">
        <v>327</v>
      </c>
      <c r="E714" s="281" t="s">
        <v>1250</v>
      </c>
      <c r="F714" s="282" t="s">
        <v>1251</v>
      </c>
      <c r="G714" s="283" t="s">
        <v>546</v>
      </c>
      <c r="H714" s="284">
        <v>8</v>
      </c>
      <c r="I714" s="285"/>
      <c r="J714" s="286">
        <f>ROUND(I714*H714,2)</f>
        <v>0</v>
      </c>
      <c r="K714" s="282" t="s">
        <v>145</v>
      </c>
      <c r="L714" s="287"/>
      <c r="M714" s="288" t="s">
        <v>1</v>
      </c>
      <c r="N714" s="289" t="s">
        <v>46</v>
      </c>
      <c r="O714" s="92"/>
      <c r="P714" s="228">
        <f>O714*H714</f>
        <v>0</v>
      </c>
      <c r="Q714" s="228">
        <v>0.0025999999999999999</v>
      </c>
      <c r="R714" s="228">
        <f>Q714*H714</f>
        <v>0.020799999999999999</v>
      </c>
      <c r="S714" s="228">
        <v>0</v>
      </c>
      <c r="T714" s="229">
        <f>S714*H714</f>
        <v>0</v>
      </c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R714" s="230" t="s">
        <v>203</v>
      </c>
      <c r="AT714" s="230" t="s">
        <v>327</v>
      </c>
      <c r="AU714" s="230" t="s">
        <v>91</v>
      </c>
      <c r="AY714" s="18" t="s">
        <v>139</v>
      </c>
      <c r="BE714" s="231">
        <f>IF(N714="základní",J714,0)</f>
        <v>0</v>
      </c>
      <c r="BF714" s="231">
        <f>IF(N714="snížená",J714,0)</f>
        <v>0</v>
      </c>
      <c r="BG714" s="231">
        <f>IF(N714="zákl. přenesená",J714,0)</f>
        <v>0</v>
      </c>
      <c r="BH714" s="231">
        <f>IF(N714="sníž. přenesená",J714,0)</f>
        <v>0</v>
      </c>
      <c r="BI714" s="231">
        <f>IF(N714="nulová",J714,0)</f>
        <v>0</v>
      </c>
      <c r="BJ714" s="18" t="s">
        <v>89</v>
      </c>
      <c r="BK714" s="231">
        <f>ROUND(I714*H714,2)</f>
        <v>0</v>
      </c>
      <c r="BL714" s="18" t="s">
        <v>146</v>
      </c>
      <c r="BM714" s="230" t="s">
        <v>1252</v>
      </c>
    </row>
    <row r="715" s="13" customFormat="1">
      <c r="A715" s="13"/>
      <c r="B715" s="237"/>
      <c r="C715" s="238"/>
      <c r="D715" s="232" t="s">
        <v>150</v>
      </c>
      <c r="E715" s="239" t="s">
        <v>1</v>
      </c>
      <c r="F715" s="240" t="s">
        <v>883</v>
      </c>
      <c r="G715" s="238"/>
      <c r="H715" s="239" t="s">
        <v>1</v>
      </c>
      <c r="I715" s="241"/>
      <c r="J715" s="238"/>
      <c r="K715" s="238"/>
      <c r="L715" s="242"/>
      <c r="M715" s="243"/>
      <c r="N715" s="244"/>
      <c r="O715" s="244"/>
      <c r="P715" s="244"/>
      <c r="Q715" s="244"/>
      <c r="R715" s="244"/>
      <c r="S715" s="244"/>
      <c r="T715" s="245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46" t="s">
        <v>150</v>
      </c>
      <c r="AU715" s="246" t="s">
        <v>91</v>
      </c>
      <c r="AV715" s="13" t="s">
        <v>89</v>
      </c>
      <c r="AW715" s="13" t="s">
        <v>36</v>
      </c>
      <c r="AX715" s="13" t="s">
        <v>81</v>
      </c>
      <c r="AY715" s="246" t="s">
        <v>139</v>
      </c>
    </row>
    <row r="716" s="14" customFormat="1">
      <c r="A716" s="14"/>
      <c r="B716" s="247"/>
      <c r="C716" s="248"/>
      <c r="D716" s="232" t="s">
        <v>150</v>
      </c>
      <c r="E716" s="249" t="s">
        <v>1</v>
      </c>
      <c r="F716" s="250" t="s">
        <v>1215</v>
      </c>
      <c r="G716" s="248"/>
      <c r="H716" s="251">
        <v>8</v>
      </c>
      <c r="I716" s="252"/>
      <c r="J716" s="248"/>
      <c r="K716" s="248"/>
      <c r="L716" s="253"/>
      <c r="M716" s="254"/>
      <c r="N716" s="255"/>
      <c r="O716" s="255"/>
      <c r="P716" s="255"/>
      <c r="Q716" s="255"/>
      <c r="R716" s="255"/>
      <c r="S716" s="255"/>
      <c r="T716" s="256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57" t="s">
        <v>150</v>
      </c>
      <c r="AU716" s="257" t="s">
        <v>91</v>
      </c>
      <c r="AV716" s="14" t="s">
        <v>91</v>
      </c>
      <c r="AW716" s="14" t="s">
        <v>36</v>
      </c>
      <c r="AX716" s="14" t="s">
        <v>81</v>
      </c>
      <c r="AY716" s="257" t="s">
        <v>139</v>
      </c>
    </row>
    <row r="717" s="16" customFormat="1">
      <c r="A717" s="16"/>
      <c r="B717" s="269"/>
      <c r="C717" s="270"/>
      <c r="D717" s="232" t="s">
        <v>150</v>
      </c>
      <c r="E717" s="271" t="s">
        <v>1</v>
      </c>
      <c r="F717" s="272" t="s">
        <v>172</v>
      </c>
      <c r="G717" s="270"/>
      <c r="H717" s="273">
        <v>8</v>
      </c>
      <c r="I717" s="274"/>
      <c r="J717" s="270"/>
      <c r="K717" s="270"/>
      <c r="L717" s="275"/>
      <c r="M717" s="276"/>
      <c r="N717" s="277"/>
      <c r="O717" s="277"/>
      <c r="P717" s="277"/>
      <c r="Q717" s="277"/>
      <c r="R717" s="277"/>
      <c r="S717" s="277"/>
      <c r="T717" s="278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T717" s="279" t="s">
        <v>150</v>
      </c>
      <c r="AU717" s="279" t="s">
        <v>91</v>
      </c>
      <c r="AV717" s="16" t="s">
        <v>146</v>
      </c>
      <c r="AW717" s="16" t="s">
        <v>36</v>
      </c>
      <c r="AX717" s="16" t="s">
        <v>89</v>
      </c>
      <c r="AY717" s="279" t="s">
        <v>139</v>
      </c>
    </row>
    <row r="718" s="2" customFormat="1" ht="24.15" customHeight="1">
      <c r="A718" s="39"/>
      <c r="B718" s="40"/>
      <c r="C718" s="219" t="s">
        <v>604</v>
      </c>
      <c r="D718" s="219" t="s">
        <v>141</v>
      </c>
      <c r="E718" s="220" t="s">
        <v>1253</v>
      </c>
      <c r="F718" s="221" t="s">
        <v>1254</v>
      </c>
      <c r="G718" s="222" t="s">
        <v>546</v>
      </c>
      <c r="H718" s="223">
        <v>2</v>
      </c>
      <c r="I718" s="224"/>
      <c r="J718" s="225">
        <f>ROUND(I718*H718,2)</f>
        <v>0</v>
      </c>
      <c r="K718" s="221" t="s">
        <v>145</v>
      </c>
      <c r="L718" s="45"/>
      <c r="M718" s="226" t="s">
        <v>1</v>
      </c>
      <c r="N718" s="227" t="s">
        <v>46</v>
      </c>
      <c r="O718" s="92"/>
      <c r="P718" s="228">
        <f>O718*H718</f>
        <v>0</v>
      </c>
      <c r="Q718" s="228">
        <v>0.00024000000000000001</v>
      </c>
      <c r="R718" s="228">
        <f>Q718*H718</f>
        <v>0.00048000000000000001</v>
      </c>
      <c r="S718" s="228">
        <v>0</v>
      </c>
      <c r="T718" s="229">
        <f>S718*H718</f>
        <v>0</v>
      </c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R718" s="230" t="s">
        <v>146</v>
      </c>
      <c r="AT718" s="230" t="s">
        <v>141</v>
      </c>
      <c r="AU718" s="230" t="s">
        <v>91</v>
      </c>
      <c r="AY718" s="18" t="s">
        <v>139</v>
      </c>
      <c r="BE718" s="231">
        <f>IF(N718="základní",J718,0)</f>
        <v>0</v>
      </c>
      <c r="BF718" s="231">
        <f>IF(N718="snížená",J718,0)</f>
        <v>0</v>
      </c>
      <c r="BG718" s="231">
        <f>IF(N718="zákl. přenesená",J718,0)</f>
        <v>0</v>
      </c>
      <c r="BH718" s="231">
        <f>IF(N718="sníž. přenesená",J718,0)</f>
        <v>0</v>
      </c>
      <c r="BI718" s="231">
        <f>IF(N718="nulová",J718,0)</f>
        <v>0</v>
      </c>
      <c r="BJ718" s="18" t="s">
        <v>89</v>
      </c>
      <c r="BK718" s="231">
        <f>ROUND(I718*H718,2)</f>
        <v>0</v>
      </c>
      <c r="BL718" s="18" t="s">
        <v>146</v>
      </c>
      <c r="BM718" s="230" t="s">
        <v>1255</v>
      </c>
    </row>
    <row r="719" s="13" customFormat="1">
      <c r="A719" s="13"/>
      <c r="B719" s="237"/>
      <c r="C719" s="238"/>
      <c r="D719" s="232" t="s">
        <v>150</v>
      </c>
      <c r="E719" s="239" t="s">
        <v>1</v>
      </c>
      <c r="F719" s="240" t="s">
        <v>883</v>
      </c>
      <c r="G719" s="238"/>
      <c r="H719" s="239" t="s">
        <v>1</v>
      </c>
      <c r="I719" s="241"/>
      <c r="J719" s="238"/>
      <c r="K719" s="238"/>
      <c r="L719" s="242"/>
      <c r="M719" s="243"/>
      <c r="N719" s="244"/>
      <c r="O719" s="244"/>
      <c r="P719" s="244"/>
      <c r="Q719" s="244"/>
      <c r="R719" s="244"/>
      <c r="S719" s="244"/>
      <c r="T719" s="245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46" t="s">
        <v>150</v>
      </c>
      <c r="AU719" s="246" t="s">
        <v>91</v>
      </c>
      <c r="AV719" s="13" t="s">
        <v>89</v>
      </c>
      <c r="AW719" s="13" t="s">
        <v>36</v>
      </c>
      <c r="AX719" s="13" t="s">
        <v>81</v>
      </c>
      <c r="AY719" s="246" t="s">
        <v>139</v>
      </c>
    </row>
    <row r="720" s="14" customFormat="1">
      <c r="A720" s="14"/>
      <c r="B720" s="247"/>
      <c r="C720" s="248"/>
      <c r="D720" s="232" t="s">
        <v>150</v>
      </c>
      <c r="E720" s="249" t="s">
        <v>1</v>
      </c>
      <c r="F720" s="250" t="s">
        <v>1222</v>
      </c>
      <c r="G720" s="248"/>
      <c r="H720" s="251">
        <v>2</v>
      </c>
      <c r="I720" s="252"/>
      <c r="J720" s="248"/>
      <c r="K720" s="248"/>
      <c r="L720" s="253"/>
      <c r="M720" s="254"/>
      <c r="N720" s="255"/>
      <c r="O720" s="255"/>
      <c r="P720" s="255"/>
      <c r="Q720" s="255"/>
      <c r="R720" s="255"/>
      <c r="S720" s="255"/>
      <c r="T720" s="256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T720" s="257" t="s">
        <v>150</v>
      </c>
      <c r="AU720" s="257" t="s">
        <v>91</v>
      </c>
      <c r="AV720" s="14" t="s">
        <v>91</v>
      </c>
      <c r="AW720" s="14" t="s">
        <v>36</v>
      </c>
      <c r="AX720" s="14" t="s">
        <v>81</v>
      </c>
      <c r="AY720" s="257" t="s">
        <v>139</v>
      </c>
    </row>
    <row r="721" s="16" customFormat="1">
      <c r="A721" s="16"/>
      <c r="B721" s="269"/>
      <c r="C721" s="270"/>
      <c r="D721" s="232" t="s">
        <v>150</v>
      </c>
      <c r="E721" s="271" t="s">
        <v>1</v>
      </c>
      <c r="F721" s="272" t="s">
        <v>172</v>
      </c>
      <c r="G721" s="270"/>
      <c r="H721" s="273">
        <v>2</v>
      </c>
      <c r="I721" s="274"/>
      <c r="J721" s="270"/>
      <c r="K721" s="270"/>
      <c r="L721" s="275"/>
      <c r="M721" s="276"/>
      <c r="N721" s="277"/>
      <c r="O721" s="277"/>
      <c r="P721" s="277"/>
      <c r="Q721" s="277"/>
      <c r="R721" s="277"/>
      <c r="S721" s="277"/>
      <c r="T721" s="278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T721" s="279" t="s">
        <v>150</v>
      </c>
      <c r="AU721" s="279" t="s">
        <v>91</v>
      </c>
      <c r="AV721" s="16" t="s">
        <v>146</v>
      </c>
      <c r="AW721" s="16" t="s">
        <v>36</v>
      </c>
      <c r="AX721" s="16" t="s">
        <v>89</v>
      </c>
      <c r="AY721" s="279" t="s">
        <v>139</v>
      </c>
    </row>
    <row r="722" s="2" customFormat="1" ht="24.15" customHeight="1">
      <c r="A722" s="39"/>
      <c r="B722" s="40"/>
      <c r="C722" s="280" t="s">
        <v>609</v>
      </c>
      <c r="D722" s="280" t="s">
        <v>327</v>
      </c>
      <c r="E722" s="281" t="s">
        <v>1256</v>
      </c>
      <c r="F722" s="282" t="s">
        <v>1257</v>
      </c>
      <c r="G722" s="283" t="s">
        <v>546</v>
      </c>
      <c r="H722" s="284">
        <v>2</v>
      </c>
      <c r="I722" s="285"/>
      <c r="J722" s="286">
        <f>ROUND(I722*H722,2)</f>
        <v>0</v>
      </c>
      <c r="K722" s="282" t="s">
        <v>145</v>
      </c>
      <c r="L722" s="287"/>
      <c r="M722" s="288" t="s">
        <v>1</v>
      </c>
      <c r="N722" s="289" t="s">
        <v>46</v>
      </c>
      <c r="O722" s="92"/>
      <c r="P722" s="228">
        <f>O722*H722</f>
        <v>0</v>
      </c>
      <c r="Q722" s="228">
        <v>0.00364</v>
      </c>
      <c r="R722" s="228">
        <f>Q722*H722</f>
        <v>0.00728</v>
      </c>
      <c r="S722" s="228">
        <v>0</v>
      </c>
      <c r="T722" s="229">
        <f>S722*H722</f>
        <v>0</v>
      </c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R722" s="230" t="s">
        <v>203</v>
      </c>
      <c r="AT722" s="230" t="s">
        <v>327</v>
      </c>
      <c r="AU722" s="230" t="s">
        <v>91</v>
      </c>
      <c r="AY722" s="18" t="s">
        <v>139</v>
      </c>
      <c r="BE722" s="231">
        <f>IF(N722="základní",J722,0)</f>
        <v>0</v>
      </c>
      <c r="BF722" s="231">
        <f>IF(N722="snížená",J722,0)</f>
        <v>0</v>
      </c>
      <c r="BG722" s="231">
        <f>IF(N722="zákl. přenesená",J722,0)</f>
        <v>0</v>
      </c>
      <c r="BH722" s="231">
        <f>IF(N722="sníž. přenesená",J722,0)</f>
        <v>0</v>
      </c>
      <c r="BI722" s="231">
        <f>IF(N722="nulová",J722,0)</f>
        <v>0</v>
      </c>
      <c r="BJ722" s="18" t="s">
        <v>89</v>
      </c>
      <c r="BK722" s="231">
        <f>ROUND(I722*H722,2)</f>
        <v>0</v>
      </c>
      <c r="BL722" s="18" t="s">
        <v>146</v>
      </c>
      <c r="BM722" s="230" t="s">
        <v>1258</v>
      </c>
    </row>
    <row r="723" s="13" customFormat="1">
      <c r="A723" s="13"/>
      <c r="B723" s="237"/>
      <c r="C723" s="238"/>
      <c r="D723" s="232" t="s">
        <v>150</v>
      </c>
      <c r="E723" s="239" t="s">
        <v>1</v>
      </c>
      <c r="F723" s="240" t="s">
        <v>883</v>
      </c>
      <c r="G723" s="238"/>
      <c r="H723" s="239" t="s">
        <v>1</v>
      </c>
      <c r="I723" s="241"/>
      <c r="J723" s="238"/>
      <c r="K723" s="238"/>
      <c r="L723" s="242"/>
      <c r="M723" s="243"/>
      <c r="N723" s="244"/>
      <c r="O723" s="244"/>
      <c r="P723" s="244"/>
      <c r="Q723" s="244"/>
      <c r="R723" s="244"/>
      <c r="S723" s="244"/>
      <c r="T723" s="245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46" t="s">
        <v>150</v>
      </c>
      <c r="AU723" s="246" t="s">
        <v>91</v>
      </c>
      <c r="AV723" s="13" t="s">
        <v>89</v>
      </c>
      <c r="AW723" s="13" t="s">
        <v>36</v>
      </c>
      <c r="AX723" s="13" t="s">
        <v>81</v>
      </c>
      <c r="AY723" s="246" t="s">
        <v>139</v>
      </c>
    </row>
    <row r="724" s="14" customFormat="1">
      <c r="A724" s="14"/>
      <c r="B724" s="247"/>
      <c r="C724" s="248"/>
      <c r="D724" s="232" t="s">
        <v>150</v>
      </c>
      <c r="E724" s="249" t="s">
        <v>1</v>
      </c>
      <c r="F724" s="250" t="s">
        <v>1222</v>
      </c>
      <c r="G724" s="248"/>
      <c r="H724" s="251">
        <v>2</v>
      </c>
      <c r="I724" s="252"/>
      <c r="J724" s="248"/>
      <c r="K724" s="248"/>
      <c r="L724" s="253"/>
      <c r="M724" s="254"/>
      <c r="N724" s="255"/>
      <c r="O724" s="255"/>
      <c r="P724" s="255"/>
      <c r="Q724" s="255"/>
      <c r="R724" s="255"/>
      <c r="S724" s="255"/>
      <c r="T724" s="256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57" t="s">
        <v>150</v>
      </c>
      <c r="AU724" s="257" t="s">
        <v>91</v>
      </c>
      <c r="AV724" s="14" t="s">
        <v>91</v>
      </c>
      <c r="AW724" s="14" t="s">
        <v>36</v>
      </c>
      <c r="AX724" s="14" t="s">
        <v>81</v>
      </c>
      <c r="AY724" s="257" t="s">
        <v>139</v>
      </c>
    </row>
    <row r="725" s="16" customFormat="1">
      <c r="A725" s="16"/>
      <c r="B725" s="269"/>
      <c r="C725" s="270"/>
      <c r="D725" s="232" t="s">
        <v>150</v>
      </c>
      <c r="E725" s="271" t="s">
        <v>1</v>
      </c>
      <c r="F725" s="272" t="s">
        <v>172</v>
      </c>
      <c r="G725" s="270"/>
      <c r="H725" s="273">
        <v>2</v>
      </c>
      <c r="I725" s="274"/>
      <c r="J725" s="270"/>
      <c r="K725" s="270"/>
      <c r="L725" s="275"/>
      <c r="M725" s="276"/>
      <c r="N725" s="277"/>
      <c r="O725" s="277"/>
      <c r="P725" s="277"/>
      <c r="Q725" s="277"/>
      <c r="R725" s="277"/>
      <c r="S725" s="277"/>
      <c r="T725" s="278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T725" s="279" t="s">
        <v>150</v>
      </c>
      <c r="AU725" s="279" t="s">
        <v>91</v>
      </c>
      <c r="AV725" s="16" t="s">
        <v>146</v>
      </c>
      <c r="AW725" s="16" t="s">
        <v>36</v>
      </c>
      <c r="AX725" s="16" t="s">
        <v>89</v>
      </c>
      <c r="AY725" s="279" t="s">
        <v>139</v>
      </c>
    </row>
    <row r="726" s="2" customFormat="1" ht="24.15" customHeight="1">
      <c r="A726" s="39"/>
      <c r="B726" s="40"/>
      <c r="C726" s="280" t="s">
        <v>614</v>
      </c>
      <c r="D726" s="280" t="s">
        <v>327</v>
      </c>
      <c r="E726" s="281" t="s">
        <v>1259</v>
      </c>
      <c r="F726" s="282" t="s">
        <v>1260</v>
      </c>
      <c r="G726" s="283" t="s">
        <v>546</v>
      </c>
      <c r="H726" s="284">
        <v>10</v>
      </c>
      <c r="I726" s="285"/>
      <c r="J726" s="286">
        <f>ROUND(I726*H726,2)</f>
        <v>0</v>
      </c>
      <c r="K726" s="282" t="s">
        <v>145</v>
      </c>
      <c r="L726" s="287"/>
      <c r="M726" s="288" t="s">
        <v>1</v>
      </c>
      <c r="N726" s="289" t="s">
        <v>46</v>
      </c>
      <c r="O726" s="92"/>
      <c r="P726" s="228">
        <f>O726*H726</f>
        <v>0</v>
      </c>
      <c r="Q726" s="228">
        <v>0.00316</v>
      </c>
      <c r="R726" s="228">
        <f>Q726*H726</f>
        <v>0.031600000000000003</v>
      </c>
      <c r="S726" s="228">
        <v>0</v>
      </c>
      <c r="T726" s="229">
        <f>S726*H726</f>
        <v>0</v>
      </c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R726" s="230" t="s">
        <v>203</v>
      </c>
      <c r="AT726" s="230" t="s">
        <v>327</v>
      </c>
      <c r="AU726" s="230" t="s">
        <v>91</v>
      </c>
      <c r="AY726" s="18" t="s">
        <v>139</v>
      </c>
      <c r="BE726" s="231">
        <f>IF(N726="základní",J726,0)</f>
        <v>0</v>
      </c>
      <c r="BF726" s="231">
        <f>IF(N726="snížená",J726,0)</f>
        <v>0</v>
      </c>
      <c r="BG726" s="231">
        <f>IF(N726="zákl. přenesená",J726,0)</f>
        <v>0</v>
      </c>
      <c r="BH726" s="231">
        <f>IF(N726="sníž. přenesená",J726,0)</f>
        <v>0</v>
      </c>
      <c r="BI726" s="231">
        <f>IF(N726="nulová",J726,0)</f>
        <v>0</v>
      </c>
      <c r="BJ726" s="18" t="s">
        <v>89</v>
      </c>
      <c r="BK726" s="231">
        <f>ROUND(I726*H726,2)</f>
        <v>0</v>
      </c>
      <c r="BL726" s="18" t="s">
        <v>146</v>
      </c>
      <c r="BM726" s="230" t="s">
        <v>1261</v>
      </c>
    </row>
    <row r="727" s="13" customFormat="1">
      <c r="A727" s="13"/>
      <c r="B727" s="237"/>
      <c r="C727" s="238"/>
      <c r="D727" s="232" t="s">
        <v>150</v>
      </c>
      <c r="E727" s="239" t="s">
        <v>1</v>
      </c>
      <c r="F727" s="240" t="s">
        <v>883</v>
      </c>
      <c r="G727" s="238"/>
      <c r="H727" s="239" t="s">
        <v>1</v>
      </c>
      <c r="I727" s="241"/>
      <c r="J727" s="238"/>
      <c r="K727" s="238"/>
      <c r="L727" s="242"/>
      <c r="M727" s="243"/>
      <c r="N727" s="244"/>
      <c r="O727" s="244"/>
      <c r="P727" s="244"/>
      <c r="Q727" s="244"/>
      <c r="R727" s="244"/>
      <c r="S727" s="244"/>
      <c r="T727" s="245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46" t="s">
        <v>150</v>
      </c>
      <c r="AU727" s="246" t="s">
        <v>91</v>
      </c>
      <c r="AV727" s="13" t="s">
        <v>89</v>
      </c>
      <c r="AW727" s="13" t="s">
        <v>36</v>
      </c>
      <c r="AX727" s="13" t="s">
        <v>81</v>
      </c>
      <c r="AY727" s="246" t="s">
        <v>139</v>
      </c>
    </row>
    <row r="728" s="14" customFormat="1">
      <c r="A728" s="14"/>
      <c r="B728" s="247"/>
      <c r="C728" s="248"/>
      <c r="D728" s="232" t="s">
        <v>150</v>
      </c>
      <c r="E728" s="249" t="s">
        <v>1</v>
      </c>
      <c r="F728" s="250" t="s">
        <v>1215</v>
      </c>
      <c r="G728" s="248"/>
      <c r="H728" s="251">
        <v>8</v>
      </c>
      <c r="I728" s="252"/>
      <c r="J728" s="248"/>
      <c r="K728" s="248"/>
      <c r="L728" s="253"/>
      <c r="M728" s="254"/>
      <c r="N728" s="255"/>
      <c r="O728" s="255"/>
      <c r="P728" s="255"/>
      <c r="Q728" s="255"/>
      <c r="R728" s="255"/>
      <c r="S728" s="255"/>
      <c r="T728" s="256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57" t="s">
        <v>150</v>
      </c>
      <c r="AU728" s="257" t="s">
        <v>91</v>
      </c>
      <c r="AV728" s="14" t="s">
        <v>91</v>
      </c>
      <c r="AW728" s="14" t="s">
        <v>36</v>
      </c>
      <c r="AX728" s="14" t="s">
        <v>81</v>
      </c>
      <c r="AY728" s="257" t="s">
        <v>139</v>
      </c>
    </row>
    <row r="729" s="14" customFormat="1">
      <c r="A729" s="14"/>
      <c r="B729" s="247"/>
      <c r="C729" s="248"/>
      <c r="D729" s="232" t="s">
        <v>150</v>
      </c>
      <c r="E729" s="249" t="s">
        <v>1</v>
      </c>
      <c r="F729" s="250" t="s">
        <v>1222</v>
      </c>
      <c r="G729" s="248"/>
      <c r="H729" s="251">
        <v>2</v>
      </c>
      <c r="I729" s="252"/>
      <c r="J729" s="248"/>
      <c r="K729" s="248"/>
      <c r="L729" s="253"/>
      <c r="M729" s="254"/>
      <c r="N729" s="255"/>
      <c r="O729" s="255"/>
      <c r="P729" s="255"/>
      <c r="Q729" s="255"/>
      <c r="R729" s="255"/>
      <c r="S729" s="255"/>
      <c r="T729" s="256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T729" s="257" t="s">
        <v>150</v>
      </c>
      <c r="AU729" s="257" t="s">
        <v>91</v>
      </c>
      <c r="AV729" s="14" t="s">
        <v>91</v>
      </c>
      <c r="AW729" s="14" t="s">
        <v>36</v>
      </c>
      <c r="AX729" s="14" t="s">
        <v>81</v>
      </c>
      <c r="AY729" s="257" t="s">
        <v>139</v>
      </c>
    </row>
    <row r="730" s="16" customFormat="1">
      <c r="A730" s="16"/>
      <c r="B730" s="269"/>
      <c r="C730" s="270"/>
      <c r="D730" s="232" t="s">
        <v>150</v>
      </c>
      <c r="E730" s="271" t="s">
        <v>1</v>
      </c>
      <c r="F730" s="272" t="s">
        <v>172</v>
      </c>
      <c r="G730" s="270"/>
      <c r="H730" s="273">
        <v>10</v>
      </c>
      <c r="I730" s="274"/>
      <c r="J730" s="270"/>
      <c r="K730" s="270"/>
      <c r="L730" s="275"/>
      <c r="M730" s="276"/>
      <c r="N730" s="277"/>
      <c r="O730" s="277"/>
      <c r="P730" s="277"/>
      <c r="Q730" s="277"/>
      <c r="R730" s="277"/>
      <c r="S730" s="277"/>
      <c r="T730" s="278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T730" s="279" t="s">
        <v>150</v>
      </c>
      <c r="AU730" s="279" t="s">
        <v>91</v>
      </c>
      <c r="AV730" s="16" t="s">
        <v>146</v>
      </c>
      <c r="AW730" s="16" t="s">
        <v>36</v>
      </c>
      <c r="AX730" s="16" t="s">
        <v>89</v>
      </c>
      <c r="AY730" s="279" t="s">
        <v>139</v>
      </c>
    </row>
    <row r="731" s="2" customFormat="1" ht="24.15" customHeight="1">
      <c r="A731" s="39"/>
      <c r="B731" s="40"/>
      <c r="C731" s="219" t="s">
        <v>620</v>
      </c>
      <c r="D731" s="219" t="s">
        <v>141</v>
      </c>
      <c r="E731" s="220" t="s">
        <v>1262</v>
      </c>
      <c r="F731" s="221" t="s">
        <v>1263</v>
      </c>
      <c r="G731" s="222" t="s">
        <v>167</v>
      </c>
      <c r="H731" s="223">
        <v>61.799999999999997</v>
      </c>
      <c r="I731" s="224"/>
      <c r="J731" s="225">
        <f>ROUND(I731*H731,2)</f>
        <v>0</v>
      </c>
      <c r="K731" s="221" t="s">
        <v>145</v>
      </c>
      <c r="L731" s="45"/>
      <c r="M731" s="226" t="s">
        <v>1</v>
      </c>
      <c r="N731" s="227" t="s">
        <v>46</v>
      </c>
      <c r="O731" s="92"/>
      <c r="P731" s="228">
        <f>O731*H731</f>
        <v>0</v>
      </c>
      <c r="Q731" s="228">
        <v>0</v>
      </c>
      <c r="R731" s="228">
        <f>Q731*H731</f>
        <v>0</v>
      </c>
      <c r="S731" s="228">
        <v>0</v>
      </c>
      <c r="T731" s="229">
        <f>S731*H731</f>
        <v>0</v>
      </c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R731" s="230" t="s">
        <v>146</v>
      </c>
      <c r="AT731" s="230" t="s">
        <v>141</v>
      </c>
      <c r="AU731" s="230" t="s">
        <v>91</v>
      </c>
      <c r="AY731" s="18" t="s">
        <v>139</v>
      </c>
      <c r="BE731" s="231">
        <f>IF(N731="základní",J731,0)</f>
        <v>0</v>
      </c>
      <c r="BF731" s="231">
        <f>IF(N731="snížená",J731,0)</f>
        <v>0</v>
      </c>
      <c r="BG731" s="231">
        <f>IF(N731="zákl. přenesená",J731,0)</f>
        <v>0</v>
      </c>
      <c r="BH731" s="231">
        <f>IF(N731="sníž. přenesená",J731,0)</f>
        <v>0</v>
      </c>
      <c r="BI731" s="231">
        <f>IF(N731="nulová",J731,0)</f>
        <v>0</v>
      </c>
      <c r="BJ731" s="18" t="s">
        <v>89</v>
      </c>
      <c r="BK731" s="231">
        <f>ROUND(I731*H731,2)</f>
        <v>0</v>
      </c>
      <c r="BL731" s="18" t="s">
        <v>146</v>
      </c>
      <c r="BM731" s="230" t="s">
        <v>1264</v>
      </c>
    </row>
    <row r="732" s="13" customFormat="1">
      <c r="A732" s="13"/>
      <c r="B732" s="237"/>
      <c r="C732" s="238"/>
      <c r="D732" s="232" t="s">
        <v>150</v>
      </c>
      <c r="E732" s="239" t="s">
        <v>1</v>
      </c>
      <c r="F732" s="240" t="s">
        <v>883</v>
      </c>
      <c r="G732" s="238"/>
      <c r="H732" s="239" t="s">
        <v>1</v>
      </c>
      <c r="I732" s="241"/>
      <c r="J732" s="238"/>
      <c r="K732" s="238"/>
      <c r="L732" s="242"/>
      <c r="M732" s="243"/>
      <c r="N732" s="244"/>
      <c r="O732" s="244"/>
      <c r="P732" s="244"/>
      <c r="Q732" s="244"/>
      <c r="R732" s="244"/>
      <c r="S732" s="244"/>
      <c r="T732" s="245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246" t="s">
        <v>150</v>
      </c>
      <c r="AU732" s="246" t="s">
        <v>91</v>
      </c>
      <c r="AV732" s="13" t="s">
        <v>89</v>
      </c>
      <c r="AW732" s="13" t="s">
        <v>36</v>
      </c>
      <c r="AX732" s="13" t="s">
        <v>81</v>
      </c>
      <c r="AY732" s="246" t="s">
        <v>139</v>
      </c>
    </row>
    <row r="733" s="14" customFormat="1">
      <c r="A733" s="14"/>
      <c r="B733" s="247"/>
      <c r="C733" s="248"/>
      <c r="D733" s="232" t="s">
        <v>150</v>
      </c>
      <c r="E733" s="249" t="s">
        <v>1</v>
      </c>
      <c r="F733" s="250" t="s">
        <v>1199</v>
      </c>
      <c r="G733" s="248"/>
      <c r="H733" s="251">
        <v>49.5</v>
      </c>
      <c r="I733" s="252"/>
      <c r="J733" s="248"/>
      <c r="K733" s="248"/>
      <c r="L733" s="253"/>
      <c r="M733" s="254"/>
      <c r="N733" s="255"/>
      <c r="O733" s="255"/>
      <c r="P733" s="255"/>
      <c r="Q733" s="255"/>
      <c r="R733" s="255"/>
      <c r="S733" s="255"/>
      <c r="T733" s="256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T733" s="257" t="s">
        <v>150</v>
      </c>
      <c r="AU733" s="257" t="s">
        <v>91</v>
      </c>
      <c r="AV733" s="14" t="s">
        <v>91</v>
      </c>
      <c r="AW733" s="14" t="s">
        <v>36</v>
      </c>
      <c r="AX733" s="14" t="s">
        <v>81</v>
      </c>
      <c r="AY733" s="257" t="s">
        <v>139</v>
      </c>
    </row>
    <row r="734" s="14" customFormat="1">
      <c r="A734" s="14"/>
      <c r="B734" s="247"/>
      <c r="C734" s="248"/>
      <c r="D734" s="232" t="s">
        <v>150</v>
      </c>
      <c r="E734" s="249" t="s">
        <v>1</v>
      </c>
      <c r="F734" s="250" t="s">
        <v>1207</v>
      </c>
      <c r="G734" s="248"/>
      <c r="H734" s="251">
        <v>12.300000000000001</v>
      </c>
      <c r="I734" s="252"/>
      <c r="J734" s="248"/>
      <c r="K734" s="248"/>
      <c r="L734" s="253"/>
      <c r="M734" s="254"/>
      <c r="N734" s="255"/>
      <c r="O734" s="255"/>
      <c r="P734" s="255"/>
      <c r="Q734" s="255"/>
      <c r="R734" s="255"/>
      <c r="S734" s="255"/>
      <c r="T734" s="256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T734" s="257" t="s">
        <v>150</v>
      </c>
      <c r="AU734" s="257" t="s">
        <v>91</v>
      </c>
      <c r="AV734" s="14" t="s">
        <v>91</v>
      </c>
      <c r="AW734" s="14" t="s">
        <v>36</v>
      </c>
      <c r="AX734" s="14" t="s">
        <v>81</v>
      </c>
      <c r="AY734" s="257" t="s">
        <v>139</v>
      </c>
    </row>
    <row r="735" s="16" customFormat="1">
      <c r="A735" s="16"/>
      <c r="B735" s="269"/>
      <c r="C735" s="270"/>
      <c r="D735" s="232" t="s">
        <v>150</v>
      </c>
      <c r="E735" s="271" t="s">
        <v>1</v>
      </c>
      <c r="F735" s="272" t="s">
        <v>172</v>
      </c>
      <c r="G735" s="270"/>
      <c r="H735" s="273">
        <v>61.799999999999997</v>
      </c>
      <c r="I735" s="274"/>
      <c r="J735" s="270"/>
      <c r="K735" s="270"/>
      <c r="L735" s="275"/>
      <c r="M735" s="276"/>
      <c r="N735" s="277"/>
      <c r="O735" s="277"/>
      <c r="P735" s="277"/>
      <c r="Q735" s="277"/>
      <c r="R735" s="277"/>
      <c r="S735" s="277"/>
      <c r="T735" s="278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T735" s="279" t="s">
        <v>150</v>
      </c>
      <c r="AU735" s="279" t="s">
        <v>91</v>
      </c>
      <c r="AV735" s="16" t="s">
        <v>146</v>
      </c>
      <c r="AW735" s="16" t="s">
        <v>36</v>
      </c>
      <c r="AX735" s="16" t="s">
        <v>89</v>
      </c>
      <c r="AY735" s="279" t="s">
        <v>139</v>
      </c>
    </row>
    <row r="736" s="2" customFormat="1" ht="16.5" customHeight="1">
      <c r="A736" s="39"/>
      <c r="B736" s="40"/>
      <c r="C736" s="219" t="s">
        <v>625</v>
      </c>
      <c r="D736" s="219" t="s">
        <v>141</v>
      </c>
      <c r="E736" s="220" t="s">
        <v>1265</v>
      </c>
      <c r="F736" s="221" t="s">
        <v>1266</v>
      </c>
      <c r="G736" s="222" t="s">
        <v>167</v>
      </c>
      <c r="H736" s="223">
        <v>61.799999999999997</v>
      </c>
      <c r="I736" s="224"/>
      <c r="J736" s="225">
        <f>ROUND(I736*H736,2)</f>
        <v>0</v>
      </c>
      <c r="K736" s="221" t="s">
        <v>145</v>
      </c>
      <c r="L736" s="45"/>
      <c r="M736" s="226" t="s">
        <v>1</v>
      </c>
      <c r="N736" s="227" t="s">
        <v>46</v>
      </c>
      <c r="O736" s="92"/>
      <c r="P736" s="228">
        <f>O736*H736</f>
        <v>0</v>
      </c>
      <c r="Q736" s="228">
        <v>0</v>
      </c>
      <c r="R736" s="228">
        <f>Q736*H736</f>
        <v>0</v>
      </c>
      <c r="S736" s="228">
        <v>0</v>
      </c>
      <c r="T736" s="229">
        <f>S736*H736</f>
        <v>0</v>
      </c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R736" s="230" t="s">
        <v>146</v>
      </c>
      <c r="AT736" s="230" t="s">
        <v>141</v>
      </c>
      <c r="AU736" s="230" t="s">
        <v>91</v>
      </c>
      <c r="AY736" s="18" t="s">
        <v>139</v>
      </c>
      <c r="BE736" s="231">
        <f>IF(N736="základní",J736,0)</f>
        <v>0</v>
      </c>
      <c r="BF736" s="231">
        <f>IF(N736="snížená",J736,0)</f>
        <v>0</v>
      </c>
      <c r="BG736" s="231">
        <f>IF(N736="zákl. přenesená",J736,0)</f>
        <v>0</v>
      </c>
      <c r="BH736" s="231">
        <f>IF(N736="sníž. přenesená",J736,0)</f>
        <v>0</v>
      </c>
      <c r="BI736" s="231">
        <f>IF(N736="nulová",J736,0)</f>
        <v>0</v>
      </c>
      <c r="BJ736" s="18" t="s">
        <v>89</v>
      </c>
      <c r="BK736" s="231">
        <f>ROUND(I736*H736,2)</f>
        <v>0</v>
      </c>
      <c r="BL736" s="18" t="s">
        <v>146</v>
      </c>
      <c r="BM736" s="230" t="s">
        <v>1267</v>
      </c>
    </row>
    <row r="737" s="13" customFormat="1">
      <c r="A737" s="13"/>
      <c r="B737" s="237"/>
      <c r="C737" s="238"/>
      <c r="D737" s="232" t="s">
        <v>150</v>
      </c>
      <c r="E737" s="239" t="s">
        <v>1</v>
      </c>
      <c r="F737" s="240" t="s">
        <v>883</v>
      </c>
      <c r="G737" s="238"/>
      <c r="H737" s="239" t="s">
        <v>1</v>
      </c>
      <c r="I737" s="241"/>
      <c r="J737" s="238"/>
      <c r="K737" s="238"/>
      <c r="L737" s="242"/>
      <c r="M737" s="243"/>
      <c r="N737" s="244"/>
      <c r="O737" s="244"/>
      <c r="P737" s="244"/>
      <c r="Q737" s="244"/>
      <c r="R737" s="244"/>
      <c r="S737" s="244"/>
      <c r="T737" s="245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46" t="s">
        <v>150</v>
      </c>
      <c r="AU737" s="246" t="s">
        <v>91</v>
      </c>
      <c r="AV737" s="13" t="s">
        <v>89</v>
      </c>
      <c r="AW737" s="13" t="s">
        <v>36</v>
      </c>
      <c r="AX737" s="13" t="s">
        <v>81</v>
      </c>
      <c r="AY737" s="246" t="s">
        <v>139</v>
      </c>
    </row>
    <row r="738" s="14" customFormat="1">
      <c r="A738" s="14"/>
      <c r="B738" s="247"/>
      <c r="C738" s="248"/>
      <c r="D738" s="232" t="s">
        <v>150</v>
      </c>
      <c r="E738" s="249" t="s">
        <v>1</v>
      </c>
      <c r="F738" s="250" t="s">
        <v>1199</v>
      </c>
      <c r="G738" s="248"/>
      <c r="H738" s="251">
        <v>49.5</v>
      </c>
      <c r="I738" s="252"/>
      <c r="J738" s="248"/>
      <c r="K738" s="248"/>
      <c r="L738" s="253"/>
      <c r="M738" s="254"/>
      <c r="N738" s="255"/>
      <c r="O738" s="255"/>
      <c r="P738" s="255"/>
      <c r="Q738" s="255"/>
      <c r="R738" s="255"/>
      <c r="S738" s="255"/>
      <c r="T738" s="256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57" t="s">
        <v>150</v>
      </c>
      <c r="AU738" s="257" t="s">
        <v>91</v>
      </c>
      <c r="AV738" s="14" t="s">
        <v>91</v>
      </c>
      <c r="AW738" s="14" t="s">
        <v>36</v>
      </c>
      <c r="AX738" s="14" t="s">
        <v>81</v>
      </c>
      <c r="AY738" s="257" t="s">
        <v>139</v>
      </c>
    </row>
    <row r="739" s="14" customFormat="1">
      <c r="A739" s="14"/>
      <c r="B739" s="247"/>
      <c r="C739" s="248"/>
      <c r="D739" s="232" t="s">
        <v>150</v>
      </c>
      <c r="E739" s="249" t="s">
        <v>1</v>
      </c>
      <c r="F739" s="250" t="s">
        <v>1207</v>
      </c>
      <c r="G739" s="248"/>
      <c r="H739" s="251">
        <v>12.300000000000001</v>
      </c>
      <c r="I739" s="252"/>
      <c r="J739" s="248"/>
      <c r="K739" s="248"/>
      <c r="L739" s="253"/>
      <c r="M739" s="254"/>
      <c r="N739" s="255"/>
      <c r="O739" s="255"/>
      <c r="P739" s="255"/>
      <c r="Q739" s="255"/>
      <c r="R739" s="255"/>
      <c r="S739" s="255"/>
      <c r="T739" s="256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257" t="s">
        <v>150</v>
      </c>
      <c r="AU739" s="257" t="s">
        <v>91</v>
      </c>
      <c r="AV739" s="14" t="s">
        <v>91</v>
      </c>
      <c r="AW739" s="14" t="s">
        <v>36</v>
      </c>
      <c r="AX739" s="14" t="s">
        <v>81</v>
      </c>
      <c r="AY739" s="257" t="s">
        <v>139</v>
      </c>
    </row>
    <row r="740" s="16" customFormat="1">
      <c r="A740" s="16"/>
      <c r="B740" s="269"/>
      <c r="C740" s="270"/>
      <c r="D740" s="232" t="s">
        <v>150</v>
      </c>
      <c r="E740" s="271" t="s">
        <v>1</v>
      </c>
      <c r="F740" s="272" t="s">
        <v>172</v>
      </c>
      <c r="G740" s="270"/>
      <c r="H740" s="273">
        <v>61.799999999999997</v>
      </c>
      <c r="I740" s="274"/>
      <c r="J740" s="270"/>
      <c r="K740" s="270"/>
      <c r="L740" s="275"/>
      <c r="M740" s="276"/>
      <c r="N740" s="277"/>
      <c r="O740" s="277"/>
      <c r="P740" s="277"/>
      <c r="Q740" s="277"/>
      <c r="R740" s="277"/>
      <c r="S740" s="277"/>
      <c r="T740" s="278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T740" s="279" t="s">
        <v>150</v>
      </c>
      <c r="AU740" s="279" t="s">
        <v>91</v>
      </c>
      <c r="AV740" s="16" t="s">
        <v>146</v>
      </c>
      <c r="AW740" s="16" t="s">
        <v>36</v>
      </c>
      <c r="AX740" s="16" t="s">
        <v>89</v>
      </c>
      <c r="AY740" s="279" t="s">
        <v>139</v>
      </c>
    </row>
    <row r="741" s="2" customFormat="1" ht="16.5" customHeight="1">
      <c r="A741" s="39"/>
      <c r="B741" s="40"/>
      <c r="C741" s="219" t="s">
        <v>630</v>
      </c>
      <c r="D741" s="219" t="s">
        <v>141</v>
      </c>
      <c r="E741" s="220" t="s">
        <v>1268</v>
      </c>
      <c r="F741" s="221" t="s">
        <v>1269</v>
      </c>
      <c r="G741" s="222" t="s">
        <v>546</v>
      </c>
      <c r="H741" s="223">
        <v>10</v>
      </c>
      <c r="I741" s="224"/>
      <c r="J741" s="225">
        <f>ROUND(I741*H741,2)</f>
        <v>0</v>
      </c>
      <c r="K741" s="221" t="s">
        <v>145</v>
      </c>
      <c r="L741" s="45"/>
      <c r="M741" s="226" t="s">
        <v>1</v>
      </c>
      <c r="N741" s="227" t="s">
        <v>46</v>
      </c>
      <c r="O741" s="92"/>
      <c r="P741" s="228">
        <f>O741*H741</f>
        <v>0</v>
      </c>
      <c r="Q741" s="228">
        <v>0.040000000000000001</v>
      </c>
      <c r="R741" s="228">
        <f>Q741*H741</f>
        <v>0.40000000000000002</v>
      </c>
      <c r="S741" s="228">
        <v>0</v>
      </c>
      <c r="T741" s="229">
        <f>S741*H741</f>
        <v>0</v>
      </c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R741" s="230" t="s">
        <v>146</v>
      </c>
      <c r="AT741" s="230" t="s">
        <v>141</v>
      </c>
      <c r="AU741" s="230" t="s">
        <v>91</v>
      </c>
      <c r="AY741" s="18" t="s">
        <v>139</v>
      </c>
      <c r="BE741" s="231">
        <f>IF(N741="základní",J741,0)</f>
        <v>0</v>
      </c>
      <c r="BF741" s="231">
        <f>IF(N741="snížená",J741,0)</f>
        <v>0</v>
      </c>
      <c r="BG741" s="231">
        <f>IF(N741="zákl. přenesená",J741,0)</f>
        <v>0</v>
      </c>
      <c r="BH741" s="231">
        <f>IF(N741="sníž. přenesená",J741,0)</f>
        <v>0</v>
      </c>
      <c r="BI741" s="231">
        <f>IF(N741="nulová",J741,0)</f>
        <v>0</v>
      </c>
      <c r="BJ741" s="18" t="s">
        <v>89</v>
      </c>
      <c r="BK741" s="231">
        <f>ROUND(I741*H741,2)</f>
        <v>0</v>
      </c>
      <c r="BL741" s="18" t="s">
        <v>146</v>
      </c>
      <c r="BM741" s="230" t="s">
        <v>1270</v>
      </c>
    </row>
    <row r="742" s="13" customFormat="1">
      <c r="A742" s="13"/>
      <c r="B742" s="237"/>
      <c r="C742" s="238"/>
      <c r="D742" s="232" t="s">
        <v>150</v>
      </c>
      <c r="E742" s="239" t="s">
        <v>1</v>
      </c>
      <c r="F742" s="240" t="s">
        <v>883</v>
      </c>
      <c r="G742" s="238"/>
      <c r="H742" s="239" t="s">
        <v>1</v>
      </c>
      <c r="I742" s="241"/>
      <c r="J742" s="238"/>
      <c r="K742" s="238"/>
      <c r="L742" s="242"/>
      <c r="M742" s="243"/>
      <c r="N742" s="244"/>
      <c r="O742" s="244"/>
      <c r="P742" s="244"/>
      <c r="Q742" s="244"/>
      <c r="R742" s="244"/>
      <c r="S742" s="244"/>
      <c r="T742" s="245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46" t="s">
        <v>150</v>
      </c>
      <c r="AU742" s="246" t="s">
        <v>91</v>
      </c>
      <c r="AV742" s="13" t="s">
        <v>89</v>
      </c>
      <c r="AW742" s="13" t="s">
        <v>36</v>
      </c>
      <c r="AX742" s="13" t="s">
        <v>81</v>
      </c>
      <c r="AY742" s="246" t="s">
        <v>139</v>
      </c>
    </row>
    <row r="743" s="14" customFormat="1">
      <c r="A743" s="14"/>
      <c r="B743" s="247"/>
      <c r="C743" s="248"/>
      <c r="D743" s="232" t="s">
        <v>150</v>
      </c>
      <c r="E743" s="249" t="s">
        <v>1</v>
      </c>
      <c r="F743" s="250" t="s">
        <v>1215</v>
      </c>
      <c r="G743" s="248"/>
      <c r="H743" s="251">
        <v>8</v>
      </c>
      <c r="I743" s="252"/>
      <c r="J743" s="248"/>
      <c r="K743" s="248"/>
      <c r="L743" s="253"/>
      <c r="M743" s="254"/>
      <c r="N743" s="255"/>
      <c r="O743" s="255"/>
      <c r="P743" s="255"/>
      <c r="Q743" s="255"/>
      <c r="R743" s="255"/>
      <c r="S743" s="255"/>
      <c r="T743" s="256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T743" s="257" t="s">
        <v>150</v>
      </c>
      <c r="AU743" s="257" t="s">
        <v>91</v>
      </c>
      <c r="AV743" s="14" t="s">
        <v>91</v>
      </c>
      <c r="AW743" s="14" t="s">
        <v>36</v>
      </c>
      <c r="AX743" s="14" t="s">
        <v>81</v>
      </c>
      <c r="AY743" s="257" t="s">
        <v>139</v>
      </c>
    </row>
    <row r="744" s="14" customFormat="1">
      <c r="A744" s="14"/>
      <c r="B744" s="247"/>
      <c r="C744" s="248"/>
      <c r="D744" s="232" t="s">
        <v>150</v>
      </c>
      <c r="E744" s="249" t="s">
        <v>1</v>
      </c>
      <c r="F744" s="250" t="s">
        <v>1222</v>
      </c>
      <c r="G744" s="248"/>
      <c r="H744" s="251">
        <v>2</v>
      </c>
      <c r="I744" s="252"/>
      <c r="J744" s="248"/>
      <c r="K744" s="248"/>
      <c r="L744" s="253"/>
      <c r="M744" s="254"/>
      <c r="N744" s="255"/>
      <c r="O744" s="255"/>
      <c r="P744" s="255"/>
      <c r="Q744" s="255"/>
      <c r="R744" s="255"/>
      <c r="S744" s="255"/>
      <c r="T744" s="256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T744" s="257" t="s">
        <v>150</v>
      </c>
      <c r="AU744" s="257" t="s">
        <v>91</v>
      </c>
      <c r="AV744" s="14" t="s">
        <v>91</v>
      </c>
      <c r="AW744" s="14" t="s">
        <v>36</v>
      </c>
      <c r="AX744" s="14" t="s">
        <v>81</v>
      </c>
      <c r="AY744" s="257" t="s">
        <v>139</v>
      </c>
    </row>
    <row r="745" s="16" customFormat="1">
      <c r="A745" s="16"/>
      <c r="B745" s="269"/>
      <c r="C745" s="270"/>
      <c r="D745" s="232" t="s">
        <v>150</v>
      </c>
      <c r="E745" s="271" t="s">
        <v>1</v>
      </c>
      <c r="F745" s="272" t="s">
        <v>172</v>
      </c>
      <c r="G745" s="270"/>
      <c r="H745" s="273">
        <v>10</v>
      </c>
      <c r="I745" s="274"/>
      <c r="J745" s="270"/>
      <c r="K745" s="270"/>
      <c r="L745" s="275"/>
      <c r="M745" s="276"/>
      <c r="N745" s="277"/>
      <c r="O745" s="277"/>
      <c r="P745" s="277"/>
      <c r="Q745" s="277"/>
      <c r="R745" s="277"/>
      <c r="S745" s="277"/>
      <c r="T745" s="278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T745" s="279" t="s">
        <v>150</v>
      </c>
      <c r="AU745" s="279" t="s">
        <v>91</v>
      </c>
      <c r="AV745" s="16" t="s">
        <v>146</v>
      </c>
      <c r="AW745" s="16" t="s">
        <v>36</v>
      </c>
      <c r="AX745" s="16" t="s">
        <v>89</v>
      </c>
      <c r="AY745" s="279" t="s">
        <v>139</v>
      </c>
    </row>
    <row r="746" s="2" customFormat="1" ht="16.5" customHeight="1">
      <c r="A746" s="39"/>
      <c r="B746" s="40"/>
      <c r="C746" s="280" t="s">
        <v>637</v>
      </c>
      <c r="D746" s="280" t="s">
        <v>327</v>
      </c>
      <c r="E746" s="281" t="s">
        <v>1271</v>
      </c>
      <c r="F746" s="282" t="s">
        <v>1272</v>
      </c>
      <c r="G746" s="283" t="s">
        <v>546</v>
      </c>
      <c r="H746" s="284">
        <v>10</v>
      </c>
      <c r="I746" s="285"/>
      <c r="J746" s="286">
        <f>ROUND(I746*H746,2)</f>
        <v>0</v>
      </c>
      <c r="K746" s="282" t="s">
        <v>145</v>
      </c>
      <c r="L746" s="287"/>
      <c r="M746" s="288" t="s">
        <v>1</v>
      </c>
      <c r="N746" s="289" t="s">
        <v>46</v>
      </c>
      <c r="O746" s="92"/>
      <c r="P746" s="228">
        <f>O746*H746</f>
        <v>0</v>
      </c>
      <c r="Q746" s="228">
        <v>0.0073000000000000001</v>
      </c>
      <c r="R746" s="228">
        <f>Q746*H746</f>
        <v>0.072999999999999995</v>
      </c>
      <c r="S746" s="228">
        <v>0</v>
      </c>
      <c r="T746" s="229">
        <f>S746*H746</f>
        <v>0</v>
      </c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R746" s="230" t="s">
        <v>203</v>
      </c>
      <c r="AT746" s="230" t="s">
        <v>327</v>
      </c>
      <c r="AU746" s="230" t="s">
        <v>91</v>
      </c>
      <c r="AY746" s="18" t="s">
        <v>139</v>
      </c>
      <c r="BE746" s="231">
        <f>IF(N746="základní",J746,0)</f>
        <v>0</v>
      </c>
      <c r="BF746" s="231">
        <f>IF(N746="snížená",J746,0)</f>
        <v>0</v>
      </c>
      <c r="BG746" s="231">
        <f>IF(N746="zákl. přenesená",J746,0)</f>
        <v>0</v>
      </c>
      <c r="BH746" s="231">
        <f>IF(N746="sníž. přenesená",J746,0)</f>
        <v>0</v>
      </c>
      <c r="BI746" s="231">
        <f>IF(N746="nulová",J746,0)</f>
        <v>0</v>
      </c>
      <c r="BJ746" s="18" t="s">
        <v>89</v>
      </c>
      <c r="BK746" s="231">
        <f>ROUND(I746*H746,2)</f>
        <v>0</v>
      </c>
      <c r="BL746" s="18" t="s">
        <v>146</v>
      </c>
      <c r="BM746" s="230" t="s">
        <v>1273</v>
      </c>
    </row>
    <row r="747" s="13" customFormat="1">
      <c r="A747" s="13"/>
      <c r="B747" s="237"/>
      <c r="C747" s="238"/>
      <c r="D747" s="232" t="s">
        <v>150</v>
      </c>
      <c r="E747" s="239" t="s">
        <v>1</v>
      </c>
      <c r="F747" s="240" t="s">
        <v>883</v>
      </c>
      <c r="G747" s="238"/>
      <c r="H747" s="239" t="s">
        <v>1</v>
      </c>
      <c r="I747" s="241"/>
      <c r="J747" s="238"/>
      <c r="K747" s="238"/>
      <c r="L747" s="242"/>
      <c r="M747" s="243"/>
      <c r="N747" s="244"/>
      <c r="O747" s="244"/>
      <c r="P747" s="244"/>
      <c r="Q747" s="244"/>
      <c r="R747" s="244"/>
      <c r="S747" s="244"/>
      <c r="T747" s="245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46" t="s">
        <v>150</v>
      </c>
      <c r="AU747" s="246" t="s">
        <v>91</v>
      </c>
      <c r="AV747" s="13" t="s">
        <v>89</v>
      </c>
      <c r="AW747" s="13" t="s">
        <v>36</v>
      </c>
      <c r="AX747" s="13" t="s">
        <v>81</v>
      </c>
      <c r="AY747" s="246" t="s">
        <v>139</v>
      </c>
    </row>
    <row r="748" s="14" customFormat="1">
      <c r="A748" s="14"/>
      <c r="B748" s="247"/>
      <c r="C748" s="248"/>
      <c r="D748" s="232" t="s">
        <v>150</v>
      </c>
      <c r="E748" s="249" t="s">
        <v>1</v>
      </c>
      <c r="F748" s="250" t="s">
        <v>1215</v>
      </c>
      <c r="G748" s="248"/>
      <c r="H748" s="251">
        <v>8</v>
      </c>
      <c r="I748" s="252"/>
      <c r="J748" s="248"/>
      <c r="K748" s="248"/>
      <c r="L748" s="253"/>
      <c r="M748" s="254"/>
      <c r="N748" s="255"/>
      <c r="O748" s="255"/>
      <c r="P748" s="255"/>
      <c r="Q748" s="255"/>
      <c r="R748" s="255"/>
      <c r="S748" s="255"/>
      <c r="T748" s="256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57" t="s">
        <v>150</v>
      </c>
      <c r="AU748" s="257" t="s">
        <v>91</v>
      </c>
      <c r="AV748" s="14" t="s">
        <v>91</v>
      </c>
      <c r="AW748" s="14" t="s">
        <v>36</v>
      </c>
      <c r="AX748" s="14" t="s">
        <v>81</v>
      </c>
      <c r="AY748" s="257" t="s">
        <v>139</v>
      </c>
    </row>
    <row r="749" s="14" customFormat="1">
      <c r="A749" s="14"/>
      <c r="B749" s="247"/>
      <c r="C749" s="248"/>
      <c r="D749" s="232" t="s">
        <v>150</v>
      </c>
      <c r="E749" s="249" t="s">
        <v>1</v>
      </c>
      <c r="F749" s="250" t="s">
        <v>1222</v>
      </c>
      <c r="G749" s="248"/>
      <c r="H749" s="251">
        <v>2</v>
      </c>
      <c r="I749" s="252"/>
      <c r="J749" s="248"/>
      <c r="K749" s="248"/>
      <c r="L749" s="253"/>
      <c r="M749" s="254"/>
      <c r="N749" s="255"/>
      <c r="O749" s="255"/>
      <c r="P749" s="255"/>
      <c r="Q749" s="255"/>
      <c r="R749" s="255"/>
      <c r="S749" s="255"/>
      <c r="T749" s="256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T749" s="257" t="s">
        <v>150</v>
      </c>
      <c r="AU749" s="257" t="s">
        <v>91</v>
      </c>
      <c r="AV749" s="14" t="s">
        <v>91</v>
      </c>
      <c r="AW749" s="14" t="s">
        <v>36</v>
      </c>
      <c r="AX749" s="14" t="s">
        <v>81</v>
      </c>
      <c r="AY749" s="257" t="s">
        <v>139</v>
      </c>
    </row>
    <row r="750" s="16" customFormat="1">
      <c r="A750" s="16"/>
      <c r="B750" s="269"/>
      <c r="C750" s="270"/>
      <c r="D750" s="232" t="s">
        <v>150</v>
      </c>
      <c r="E750" s="271" t="s">
        <v>1</v>
      </c>
      <c r="F750" s="272" t="s">
        <v>172</v>
      </c>
      <c r="G750" s="270"/>
      <c r="H750" s="273">
        <v>10</v>
      </c>
      <c r="I750" s="274"/>
      <c r="J750" s="270"/>
      <c r="K750" s="270"/>
      <c r="L750" s="275"/>
      <c r="M750" s="276"/>
      <c r="N750" s="277"/>
      <c r="O750" s="277"/>
      <c r="P750" s="277"/>
      <c r="Q750" s="277"/>
      <c r="R750" s="277"/>
      <c r="S750" s="277"/>
      <c r="T750" s="278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T750" s="279" t="s">
        <v>150</v>
      </c>
      <c r="AU750" s="279" t="s">
        <v>91</v>
      </c>
      <c r="AV750" s="16" t="s">
        <v>146</v>
      </c>
      <c r="AW750" s="16" t="s">
        <v>36</v>
      </c>
      <c r="AX750" s="16" t="s">
        <v>89</v>
      </c>
      <c r="AY750" s="279" t="s">
        <v>139</v>
      </c>
    </row>
    <row r="751" s="2" customFormat="1" ht="24.15" customHeight="1">
      <c r="A751" s="39"/>
      <c r="B751" s="40"/>
      <c r="C751" s="280" t="s">
        <v>641</v>
      </c>
      <c r="D751" s="280" t="s">
        <v>327</v>
      </c>
      <c r="E751" s="281" t="s">
        <v>1274</v>
      </c>
      <c r="F751" s="282" t="s">
        <v>1275</v>
      </c>
      <c r="G751" s="283" t="s">
        <v>546</v>
      </c>
      <c r="H751" s="284">
        <v>10</v>
      </c>
      <c r="I751" s="285"/>
      <c r="J751" s="286">
        <f>ROUND(I751*H751,2)</f>
        <v>0</v>
      </c>
      <c r="K751" s="282" t="s">
        <v>145</v>
      </c>
      <c r="L751" s="287"/>
      <c r="M751" s="288" t="s">
        <v>1</v>
      </c>
      <c r="N751" s="289" t="s">
        <v>46</v>
      </c>
      <c r="O751" s="92"/>
      <c r="P751" s="228">
        <f>O751*H751</f>
        <v>0</v>
      </c>
      <c r="Q751" s="228">
        <v>0.00029999999999999997</v>
      </c>
      <c r="R751" s="228">
        <f>Q751*H751</f>
        <v>0.0029999999999999996</v>
      </c>
      <c r="S751" s="228">
        <v>0</v>
      </c>
      <c r="T751" s="229">
        <f>S751*H751</f>
        <v>0</v>
      </c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R751" s="230" t="s">
        <v>203</v>
      </c>
      <c r="AT751" s="230" t="s">
        <v>327</v>
      </c>
      <c r="AU751" s="230" t="s">
        <v>91</v>
      </c>
      <c r="AY751" s="18" t="s">
        <v>139</v>
      </c>
      <c r="BE751" s="231">
        <f>IF(N751="základní",J751,0)</f>
        <v>0</v>
      </c>
      <c r="BF751" s="231">
        <f>IF(N751="snížená",J751,0)</f>
        <v>0</v>
      </c>
      <c r="BG751" s="231">
        <f>IF(N751="zákl. přenesená",J751,0)</f>
        <v>0</v>
      </c>
      <c r="BH751" s="231">
        <f>IF(N751="sníž. přenesená",J751,0)</f>
        <v>0</v>
      </c>
      <c r="BI751" s="231">
        <f>IF(N751="nulová",J751,0)</f>
        <v>0</v>
      </c>
      <c r="BJ751" s="18" t="s">
        <v>89</v>
      </c>
      <c r="BK751" s="231">
        <f>ROUND(I751*H751,2)</f>
        <v>0</v>
      </c>
      <c r="BL751" s="18" t="s">
        <v>146</v>
      </c>
      <c r="BM751" s="230" t="s">
        <v>1276</v>
      </c>
    </row>
    <row r="752" s="13" customFormat="1">
      <c r="A752" s="13"/>
      <c r="B752" s="237"/>
      <c r="C752" s="238"/>
      <c r="D752" s="232" t="s">
        <v>150</v>
      </c>
      <c r="E752" s="239" t="s">
        <v>1</v>
      </c>
      <c r="F752" s="240" t="s">
        <v>883</v>
      </c>
      <c r="G752" s="238"/>
      <c r="H752" s="239" t="s">
        <v>1</v>
      </c>
      <c r="I752" s="241"/>
      <c r="J752" s="238"/>
      <c r="K752" s="238"/>
      <c r="L752" s="242"/>
      <c r="M752" s="243"/>
      <c r="N752" s="244"/>
      <c r="O752" s="244"/>
      <c r="P752" s="244"/>
      <c r="Q752" s="244"/>
      <c r="R752" s="244"/>
      <c r="S752" s="244"/>
      <c r="T752" s="245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T752" s="246" t="s">
        <v>150</v>
      </c>
      <c r="AU752" s="246" t="s">
        <v>91</v>
      </c>
      <c r="AV752" s="13" t="s">
        <v>89</v>
      </c>
      <c r="AW752" s="13" t="s">
        <v>36</v>
      </c>
      <c r="AX752" s="13" t="s">
        <v>81</v>
      </c>
      <c r="AY752" s="246" t="s">
        <v>139</v>
      </c>
    </row>
    <row r="753" s="14" customFormat="1">
      <c r="A753" s="14"/>
      <c r="B753" s="247"/>
      <c r="C753" s="248"/>
      <c r="D753" s="232" t="s">
        <v>150</v>
      </c>
      <c r="E753" s="249" t="s">
        <v>1</v>
      </c>
      <c r="F753" s="250" t="s">
        <v>1215</v>
      </c>
      <c r="G753" s="248"/>
      <c r="H753" s="251">
        <v>8</v>
      </c>
      <c r="I753" s="252"/>
      <c r="J753" s="248"/>
      <c r="K753" s="248"/>
      <c r="L753" s="253"/>
      <c r="M753" s="254"/>
      <c r="N753" s="255"/>
      <c r="O753" s="255"/>
      <c r="P753" s="255"/>
      <c r="Q753" s="255"/>
      <c r="R753" s="255"/>
      <c r="S753" s="255"/>
      <c r="T753" s="256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T753" s="257" t="s">
        <v>150</v>
      </c>
      <c r="AU753" s="257" t="s">
        <v>91</v>
      </c>
      <c r="AV753" s="14" t="s">
        <v>91</v>
      </c>
      <c r="AW753" s="14" t="s">
        <v>36</v>
      </c>
      <c r="AX753" s="14" t="s">
        <v>81</v>
      </c>
      <c r="AY753" s="257" t="s">
        <v>139</v>
      </c>
    </row>
    <row r="754" s="14" customFormat="1">
      <c r="A754" s="14"/>
      <c r="B754" s="247"/>
      <c r="C754" s="248"/>
      <c r="D754" s="232" t="s">
        <v>150</v>
      </c>
      <c r="E754" s="249" t="s">
        <v>1</v>
      </c>
      <c r="F754" s="250" t="s">
        <v>1222</v>
      </c>
      <c r="G754" s="248"/>
      <c r="H754" s="251">
        <v>2</v>
      </c>
      <c r="I754" s="252"/>
      <c r="J754" s="248"/>
      <c r="K754" s="248"/>
      <c r="L754" s="253"/>
      <c r="M754" s="254"/>
      <c r="N754" s="255"/>
      <c r="O754" s="255"/>
      <c r="P754" s="255"/>
      <c r="Q754" s="255"/>
      <c r="R754" s="255"/>
      <c r="S754" s="255"/>
      <c r="T754" s="256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T754" s="257" t="s">
        <v>150</v>
      </c>
      <c r="AU754" s="257" t="s">
        <v>91</v>
      </c>
      <c r="AV754" s="14" t="s">
        <v>91</v>
      </c>
      <c r="AW754" s="14" t="s">
        <v>36</v>
      </c>
      <c r="AX754" s="14" t="s">
        <v>81</v>
      </c>
      <c r="AY754" s="257" t="s">
        <v>139</v>
      </c>
    </row>
    <row r="755" s="16" customFormat="1">
      <c r="A755" s="16"/>
      <c r="B755" s="269"/>
      <c r="C755" s="270"/>
      <c r="D755" s="232" t="s">
        <v>150</v>
      </c>
      <c r="E755" s="271" t="s">
        <v>1</v>
      </c>
      <c r="F755" s="272" t="s">
        <v>172</v>
      </c>
      <c r="G755" s="270"/>
      <c r="H755" s="273">
        <v>10</v>
      </c>
      <c r="I755" s="274"/>
      <c r="J755" s="270"/>
      <c r="K755" s="270"/>
      <c r="L755" s="275"/>
      <c r="M755" s="276"/>
      <c r="N755" s="277"/>
      <c r="O755" s="277"/>
      <c r="P755" s="277"/>
      <c r="Q755" s="277"/>
      <c r="R755" s="277"/>
      <c r="S755" s="277"/>
      <c r="T755" s="278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T755" s="279" t="s">
        <v>150</v>
      </c>
      <c r="AU755" s="279" t="s">
        <v>91</v>
      </c>
      <c r="AV755" s="16" t="s">
        <v>146</v>
      </c>
      <c r="AW755" s="16" t="s">
        <v>36</v>
      </c>
      <c r="AX755" s="16" t="s">
        <v>89</v>
      </c>
      <c r="AY755" s="279" t="s">
        <v>139</v>
      </c>
    </row>
    <row r="756" s="2" customFormat="1" ht="16.5" customHeight="1">
      <c r="A756" s="39"/>
      <c r="B756" s="40"/>
      <c r="C756" s="219" t="s">
        <v>647</v>
      </c>
      <c r="D756" s="219" t="s">
        <v>141</v>
      </c>
      <c r="E756" s="220" t="s">
        <v>936</v>
      </c>
      <c r="F756" s="221" t="s">
        <v>937</v>
      </c>
      <c r="G756" s="222" t="s">
        <v>546</v>
      </c>
      <c r="H756" s="223">
        <v>10</v>
      </c>
      <c r="I756" s="224"/>
      <c r="J756" s="225">
        <f>ROUND(I756*H756,2)</f>
        <v>0</v>
      </c>
      <c r="K756" s="221" t="s">
        <v>145</v>
      </c>
      <c r="L756" s="45"/>
      <c r="M756" s="226" t="s">
        <v>1</v>
      </c>
      <c r="N756" s="227" t="s">
        <v>46</v>
      </c>
      <c r="O756" s="92"/>
      <c r="P756" s="228">
        <f>O756*H756</f>
        <v>0</v>
      </c>
      <c r="Q756" s="228">
        <v>0.00033</v>
      </c>
      <c r="R756" s="228">
        <f>Q756*H756</f>
        <v>0.0033</v>
      </c>
      <c r="S756" s="228">
        <v>0</v>
      </c>
      <c r="T756" s="229">
        <f>S756*H756</f>
        <v>0</v>
      </c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R756" s="230" t="s">
        <v>146</v>
      </c>
      <c r="AT756" s="230" t="s">
        <v>141</v>
      </c>
      <c r="AU756" s="230" t="s">
        <v>91</v>
      </c>
      <c r="AY756" s="18" t="s">
        <v>139</v>
      </c>
      <c r="BE756" s="231">
        <f>IF(N756="základní",J756,0)</f>
        <v>0</v>
      </c>
      <c r="BF756" s="231">
        <f>IF(N756="snížená",J756,0)</f>
        <v>0</v>
      </c>
      <c r="BG756" s="231">
        <f>IF(N756="zákl. přenesená",J756,0)</f>
        <v>0</v>
      </c>
      <c r="BH756" s="231">
        <f>IF(N756="sníž. přenesená",J756,0)</f>
        <v>0</v>
      </c>
      <c r="BI756" s="231">
        <f>IF(N756="nulová",J756,0)</f>
        <v>0</v>
      </c>
      <c r="BJ756" s="18" t="s">
        <v>89</v>
      </c>
      <c r="BK756" s="231">
        <f>ROUND(I756*H756,2)</f>
        <v>0</v>
      </c>
      <c r="BL756" s="18" t="s">
        <v>146</v>
      </c>
      <c r="BM756" s="230" t="s">
        <v>1277</v>
      </c>
    </row>
    <row r="757" s="13" customFormat="1">
      <c r="A757" s="13"/>
      <c r="B757" s="237"/>
      <c r="C757" s="238"/>
      <c r="D757" s="232" t="s">
        <v>150</v>
      </c>
      <c r="E757" s="239" t="s">
        <v>1</v>
      </c>
      <c r="F757" s="240" t="s">
        <v>883</v>
      </c>
      <c r="G757" s="238"/>
      <c r="H757" s="239" t="s">
        <v>1</v>
      </c>
      <c r="I757" s="241"/>
      <c r="J757" s="238"/>
      <c r="K757" s="238"/>
      <c r="L757" s="242"/>
      <c r="M757" s="243"/>
      <c r="N757" s="244"/>
      <c r="O757" s="244"/>
      <c r="P757" s="244"/>
      <c r="Q757" s="244"/>
      <c r="R757" s="244"/>
      <c r="S757" s="244"/>
      <c r="T757" s="245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246" t="s">
        <v>150</v>
      </c>
      <c r="AU757" s="246" t="s">
        <v>91</v>
      </c>
      <c r="AV757" s="13" t="s">
        <v>89</v>
      </c>
      <c r="AW757" s="13" t="s">
        <v>36</v>
      </c>
      <c r="AX757" s="13" t="s">
        <v>81</v>
      </c>
      <c r="AY757" s="246" t="s">
        <v>139</v>
      </c>
    </row>
    <row r="758" s="14" customFormat="1">
      <c r="A758" s="14"/>
      <c r="B758" s="247"/>
      <c r="C758" s="248"/>
      <c r="D758" s="232" t="s">
        <v>150</v>
      </c>
      <c r="E758" s="249" t="s">
        <v>1</v>
      </c>
      <c r="F758" s="250" t="s">
        <v>1215</v>
      </c>
      <c r="G758" s="248"/>
      <c r="H758" s="251">
        <v>8</v>
      </c>
      <c r="I758" s="252"/>
      <c r="J758" s="248"/>
      <c r="K758" s="248"/>
      <c r="L758" s="253"/>
      <c r="M758" s="254"/>
      <c r="N758" s="255"/>
      <c r="O758" s="255"/>
      <c r="P758" s="255"/>
      <c r="Q758" s="255"/>
      <c r="R758" s="255"/>
      <c r="S758" s="255"/>
      <c r="T758" s="256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57" t="s">
        <v>150</v>
      </c>
      <c r="AU758" s="257" t="s">
        <v>91</v>
      </c>
      <c r="AV758" s="14" t="s">
        <v>91</v>
      </c>
      <c r="AW758" s="14" t="s">
        <v>36</v>
      </c>
      <c r="AX758" s="14" t="s">
        <v>81</v>
      </c>
      <c r="AY758" s="257" t="s">
        <v>139</v>
      </c>
    </row>
    <row r="759" s="14" customFormat="1">
      <c r="A759" s="14"/>
      <c r="B759" s="247"/>
      <c r="C759" s="248"/>
      <c r="D759" s="232" t="s">
        <v>150</v>
      </c>
      <c r="E759" s="249" t="s">
        <v>1</v>
      </c>
      <c r="F759" s="250" t="s">
        <v>1222</v>
      </c>
      <c r="G759" s="248"/>
      <c r="H759" s="251">
        <v>2</v>
      </c>
      <c r="I759" s="252"/>
      <c r="J759" s="248"/>
      <c r="K759" s="248"/>
      <c r="L759" s="253"/>
      <c r="M759" s="254"/>
      <c r="N759" s="255"/>
      <c r="O759" s="255"/>
      <c r="P759" s="255"/>
      <c r="Q759" s="255"/>
      <c r="R759" s="255"/>
      <c r="S759" s="255"/>
      <c r="T759" s="256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T759" s="257" t="s">
        <v>150</v>
      </c>
      <c r="AU759" s="257" t="s">
        <v>91</v>
      </c>
      <c r="AV759" s="14" t="s">
        <v>91</v>
      </c>
      <c r="AW759" s="14" t="s">
        <v>36</v>
      </c>
      <c r="AX759" s="14" t="s">
        <v>81</v>
      </c>
      <c r="AY759" s="257" t="s">
        <v>139</v>
      </c>
    </row>
    <row r="760" s="16" customFormat="1">
      <c r="A760" s="16"/>
      <c r="B760" s="269"/>
      <c r="C760" s="270"/>
      <c r="D760" s="232" t="s">
        <v>150</v>
      </c>
      <c r="E760" s="271" t="s">
        <v>1</v>
      </c>
      <c r="F760" s="272" t="s">
        <v>172</v>
      </c>
      <c r="G760" s="270"/>
      <c r="H760" s="273">
        <v>10</v>
      </c>
      <c r="I760" s="274"/>
      <c r="J760" s="270"/>
      <c r="K760" s="270"/>
      <c r="L760" s="275"/>
      <c r="M760" s="276"/>
      <c r="N760" s="277"/>
      <c r="O760" s="277"/>
      <c r="P760" s="277"/>
      <c r="Q760" s="277"/>
      <c r="R760" s="277"/>
      <c r="S760" s="277"/>
      <c r="T760" s="278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T760" s="279" t="s">
        <v>150</v>
      </c>
      <c r="AU760" s="279" t="s">
        <v>91</v>
      </c>
      <c r="AV760" s="16" t="s">
        <v>146</v>
      </c>
      <c r="AW760" s="16" t="s">
        <v>36</v>
      </c>
      <c r="AX760" s="16" t="s">
        <v>89</v>
      </c>
      <c r="AY760" s="279" t="s">
        <v>139</v>
      </c>
    </row>
    <row r="761" s="2" customFormat="1" ht="16.5" customHeight="1">
      <c r="A761" s="39"/>
      <c r="B761" s="40"/>
      <c r="C761" s="219" t="s">
        <v>658</v>
      </c>
      <c r="D761" s="219" t="s">
        <v>141</v>
      </c>
      <c r="E761" s="220" t="s">
        <v>939</v>
      </c>
      <c r="F761" s="221" t="s">
        <v>940</v>
      </c>
      <c r="G761" s="222" t="s">
        <v>167</v>
      </c>
      <c r="H761" s="223">
        <v>61.799999999999997</v>
      </c>
      <c r="I761" s="224"/>
      <c r="J761" s="225">
        <f>ROUND(I761*H761,2)</f>
        <v>0</v>
      </c>
      <c r="K761" s="221" t="s">
        <v>145</v>
      </c>
      <c r="L761" s="45"/>
      <c r="M761" s="226" t="s">
        <v>1</v>
      </c>
      <c r="N761" s="227" t="s">
        <v>46</v>
      </c>
      <c r="O761" s="92"/>
      <c r="P761" s="228">
        <f>O761*H761</f>
        <v>0</v>
      </c>
      <c r="Q761" s="228">
        <v>0.00019000000000000001</v>
      </c>
      <c r="R761" s="228">
        <f>Q761*H761</f>
        <v>0.011742000000000001</v>
      </c>
      <c r="S761" s="228">
        <v>0</v>
      </c>
      <c r="T761" s="229">
        <f>S761*H761</f>
        <v>0</v>
      </c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R761" s="230" t="s">
        <v>146</v>
      </c>
      <c r="AT761" s="230" t="s">
        <v>141</v>
      </c>
      <c r="AU761" s="230" t="s">
        <v>91</v>
      </c>
      <c r="AY761" s="18" t="s">
        <v>139</v>
      </c>
      <c r="BE761" s="231">
        <f>IF(N761="základní",J761,0)</f>
        <v>0</v>
      </c>
      <c r="BF761" s="231">
        <f>IF(N761="snížená",J761,0)</f>
        <v>0</v>
      </c>
      <c r="BG761" s="231">
        <f>IF(N761="zákl. přenesená",J761,0)</f>
        <v>0</v>
      </c>
      <c r="BH761" s="231">
        <f>IF(N761="sníž. přenesená",J761,0)</f>
        <v>0</v>
      </c>
      <c r="BI761" s="231">
        <f>IF(N761="nulová",J761,0)</f>
        <v>0</v>
      </c>
      <c r="BJ761" s="18" t="s">
        <v>89</v>
      </c>
      <c r="BK761" s="231">
        <f>ROUND(I761*H761,2)</f>
        <v>0</v>
      </c>
      <c r="BL761" s="18" t="s">
        <v>146</v>
      </c>
      <c r="BM761" s="230" t="s">
        <v>1278</v>
      </c>
    </row>
    <row r="762" s="13" customFormat="1">
      <c r="A762" s="13"/>
      <c r="B762" s="237"/>
      <c r="C762" s="238"/>
      <c r="D762" s="232" t="s">
        <v>150</v>
      </c>
      <c r="E762" s="239" t="s">
        <v>1</v>
      </c>
      <c r="F762" s="240" t="s">
        <v>883</v>
      </c>
      <c r="G762" s="238"/>
      <c r="H762" s="239" t="s">
        <v>1</v>
      </c>
      <c r="I762" s="241"/>
      <c r="J762" s="238"/>
      <c r="K762" s="238"/>
      <c r="L762" s="242"/>
      <c r="M762" s="243"/>
      <c r="N762" s="244"/>
      <c r="O762" s="244"/>
      <c r="P762" s="244"/>
      <c r="Q762" s="244"/>
      <c r="R762" s="244"/>
      <c r="S762" s="244"/>
      <c r="T762" s="245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246" t="s">
        <v>150</v>
      </c>
      <c r="AU762" s="246" t="s">
        <v>91</v>
      </c>
      <c r="AV762" s="13" t="s">
        <v>89</v>
      </c>
      <c r="AW762" s="13" t="s">
        <v>36</v>
      </c>
      <c r="AX762" s="13" t="s">
        <v>81</v>
      </c>
      <c r="AY762" s="246" t="s">
        <v>139</v>
      </c>
    </row>
    <row r="763" s="14" customFormat="1">
      <c r="A763" s="14"/>
      <c r="B763" s="247"/>
      <c r="C763" s="248"/>
      <c r="D763" s="232" t="s">
        <v>150</v>
      </c>
      <c r="E763" s="249" t="s">
        <v>1</v>
      </c>
      <c r="F763" s="250" t="s">
        <v>1199</v>
      </c>
      <c r="G763" s="248"/>
      <c r="H763" s="251">
        <v>49.5</v>
      </c>
      <c r="I763" s="252"/>
      <c r="J763" s="248"/>
      <c r="K763" s="248"/>
      <c r="L763" s="253"/>
      <c r="M763" s="254"/>
      <c r="N763" s="255"/>
      <c r="O763" s="255"/>
      <c r="P763" s="255"/>
      <c r="Q763" s="255"/>
      <c r="R763" s="255"/>
      <c r="S763" s="255"/>
      <c r="T763" s="256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T763" s="257" t="s">
        <v>150</v>
      </c>
      <c r="AU763" s="257" t="s">
        <v>91</v>
      </c>
      <c r="AV763" s="14" t="s">
        <v>91</v>
      </c>
      <c r="AW763" s="14" t="s">
        <v>36</v>
      </c>
      <c r="AX763" s="14" t="s">
        <v>81</v>
      </c>
      <c r="AY763" s="257" t="s">
        <v>139</v>
      </c>
    </row>
    <row r="764" s="14" customFormat="1">
      <c r="A764" s="14"/>
      <c r="B764" s="247"/>
      <c r="C764" s="248"/>
      <c r="D764" s="232" t="s">
        <v>150</v>
      </c>
      <c r="E764" s="249" t="s">
        <v>1</v>
      </c>
      <c r="F764" s="250" t="s">
        <v>1207</v>
      </c>
      <c r="G764" s="248"/>
      <c r="H764" s="251">
        <v>12.300000000000001</v>
      </c>
      <c r="I764" s="252"/>
      <c r="J764" s="248"/>
      <c r="K764" s="248"/>
      <c r="L764" s="253"/>
      <c r="M764" s="254"/>
      <c r="N764" s="255"/>
      <c r="O764" s="255"/>
      <c r="P764" s="255"/>
      <c r="Q764" s="255"/>
      <c r="R764" s="255"/>
      <c r="S764" s="255"/>
      <c r="T764" s="256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T764" s="257" t="s">
        <v>150</v>
      </c>
      <c r="AU764" s="257" t="s">
        <v>91</v>
      </c>
      <c r="AV764" s="14" t="s">
        <v>91</v>
      </c>
      <c r="AW764" s="14" t="s">
        <v>36</v>
      </c>
      <c r="AX764" s="14" t="s">
        <v>81</v>
      </c>
      <c r="AY764" s="257" t="s">
        <v>139</v>
      </c>
    </row>
    <row r="765" s="16" customFormat="1">
      <c r="A765" s="16"/>
      <c r="B765" s="269"/>
      <c r="C765" s="270"/>
      <c r="D765" s="232" t="s">
        <v>150</v>
      </c>
      <c r="E765" s="271" t="s">
        <v>1</v>
      </c>
      <c r="F765" s="272" t="s">
        <v>172</v>
      </c>
      <c r="G765" s="270"/>
      <c r="H765" s="273">
        <v>61.799999999999997</v>
      </c>
      <c r="I765" s="274"/>
      <c r="J765" s="270"/>
      <c r="K765" s="270"/>
      <c r="L765" s="275"/>
      <c r="M765" s="276"/>
      <c r="N765" s="277"/>
      <c r="O765" s="277"/>
      <c r="P765" s="277"/>
      <c r="Q765" s="277"/>
      <c r="R765" s="277"/>
      <c r="S765" s="277"/>
      <c r="T765" s="278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T765" s="279" t="s">
        <v>150</v>
      </c>
      <c r="AU765" s="279" t="s">
        <v>91</v>
      </c>
      <c r="AV765" s="16" t="s">
        <v>146</v>
      </c>
      <c r="AW765" s="16" t="s">
        <v>36</v>
      </c>
      <c r="AX765" s="16" t="s">
        <v>89</v>
      </c>
      <c r="AY765" s="279" t="s">
        <v>139</v>
      </c>
    </row>
    <row r="766" s="2" customFormat="1" ht="24.15" customHeight="1">
      <c r="A766" s="39"/>
      <c r="B766" s="40"/>
      <c r="C766" s="219" t="s">
        <v>666</v>
      </c>
      <c r="D766" s="219" t="s">
        <v>141</v>
      </c>
      <c r="E766" s="220" t="s">
        <v>942</v>
      </c>
      <c r="F766" s="221" t="s">
        <v>943</v>
      </c>
      <c r="G766" s="222" t="s">
        <v>167</v>
      </c>
      <c r="H766" s="223">
        <v>61.799999999999997</v>
      </c>
      <c r="I766" s="224"/>
      <c r="J766" s="225">
        <f>ROUND(I766*H766,2)</f>
        <v>0</v>
      </c>
      <c r="K766" s="221" t="s">
        <v>145</v>
      </c>
      <c r="L766" s="45"/>
      <c r="M766" s="226" t="s">
        <v>1</v>
      </c>
      <c r="N766" s="227" t="s">
        <v>46</v>
      </c>
      <c r="O766" s="92"/>
      <c r="P766" s="228">
        <f>O766*H766</f>
        <v>0</v>
      </c>
      <c r="Q766" s="228">
        <v>6.9999999999999994E-05</v>
      </c>
      <c r="R766" s="228">
        <f>Q766*H766</f>
        <v>0.0043259999999999991</v>
      </c>
      <c r="S766" s="228">
        <v>0</v>
      </c>
      <c r="T766" s="229">
        <f>S766*H766</f>
        <v>0</v>
      </c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R766" s="230" t="s">
        <v>146</v>
      </c>
      <c r="AT766" s="230" t="s">
        <v>141</v>
      </c>
      <c r="AU766" s="230" t="s">
        <v>91</v>
      </c>
      <c r="AY766" s="18" t="s">
        <v>139</v>
      </c>
      <c r="BE766" s="231">
        <f>IF(N766="základní",J766,0)</f>
        <v>0</v>
      </c>
      <c r="BF766" s="231">
        <f>IF(N766="snížená",J766,0)</f>
        <v>0</v>
      </c>
      <c r="BG766" s="231">
        <f>IF(N766="zákl. přenesená",J766,0)</f>
        <v>0</v>
      </c>
      <c r="BH766" s="231">
        <f>IF(N766="sníž. přenesená",J766,0)</f>
        <v>0</v>
      </c>
      <c r="BI766" s="231">
        <f>IF(N766="nulová",J766,0)</f>
        <v>0</v>
      </c>
      <c r="BJ766" s="18" t="s">
        <v>89</v>
      </c>
      <c r="BK766" s="231">
        <f>ROUND(I766*H766,2)</f>
        <v>0</v>
      </c>
      <c r="BL766" s="18" t="s">
        <v>146</v>
      </c>
      <c r="BM766" s="230" t="s">
        <v>1279</v>
      </c>
    </row>
    <row r="767" s="13" customFormat="1">
      <c r="A767" s="13"/>
      <c r="B767" s="237"/>
      <c r="C767" s="238"/>
      <c r="D767" s="232" t="s">
        <v>150</v>
      </c>
      <c r="E767" s="239" t="s">
        <v>1</v>
      </c>
      <c r="F767" s="240" t="s">
        <v>883</v>
      </c>
      <c r="G767" s="238"/>
      <c r="H767" s="239" t="s">
        <v>1</v>
      </c>
      <c r="I767" s="241"/>
      <c r="J767" s="238"/>
      <c r="K767" s="238"/>
      <c r="L767" s="242"/>
      <c r="M767" s="243"/>
      <c r="N767" s="244"/>
      <c r="O767" s="244"/>
      <c r="P767" s="244"/>
      <c r="Q767" s="244"/>
      <c r="R767" s="244"/>
      <c r="S767" s="244"/>
      <c r="T767" s="245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246" t="s">
        <v>150</v>
      </c>
      <c r="AU767" s="246" t="s">
        <v>91</v>
      </c>
      <c r="AV767" s="13" t="s">
        <v>89</v>
      </c>
      <c r="AW767" s="13" t="s">
        <v>36</v>
      </c>
      <c r="AX767" s="13" t="s">
        <v>81</v>
      </c>
      <c r="AY767" s="246" t="s">
        <v>139</v>
      </c>
    </row>
    <row r="768" s="14" customFormat="1">
      <c r="A768" s="14"/>
      <c r="B768" s="247"/>
      <c r="C768" s="248"/>
      <c r="D768" s="232" t="s">
        <v>150</v>
      </c>
      <c r="E768" s="249" t="s">
        <v>1</v>
      </c>
      <c r="F768" s="250" t="s">
        <v>1199</v>
      </c>
      <c r="G768" s="248"/>
      <c r="H768" s="251">
        <v>49.5</v>
      </c>
      <c r="I768" s="252"/>
      <c r="J768" s="248"/>
      <c r="K768" s="248"/>
      <c r="L768" s="253"/>
      <c r="M768" s="254"/>
      <c r="N768" s="255"/>
      <c r="O768" s="255"/>
      <c r="P768" s="255"/>
      <c r="Q768" s="255"/>
      <c r="R768" s="255"/>
      <c r="S768" s="255"/>
      <c r="T768" s="256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T768" s="257" t="s">
        <v>150</v>
      </c>
      <c r="AU768" s="257" t="s">
        <v>91</v>
      </c>
      <c r="AV768" s="14" t="s">
        <v>91</v>
      </c>
      <c r="AW768" s="14" t="s">
        <v>36</v>
      </c>
      <c r="AX768" s="14" t="s">
        <v>81</v>
      </c>
      <c r="AY768" s="257" t="s">
        <v>139</v>
      </c>
    </row>
    <row r="769" s="14" customFormat="1">
      <c r="A769" s="14"/>
      <c r="B769" s="247"/>
      <c r="C769" s="248"/>
      <c r="D769" s="232" t="s">
        <v>150</v>
      </c>
      <c r="E769" s="249" t="s">
        <v>1</v>
      </c>
      <c r="F769" s="250" t="s">
        <v>1207</v>
      </c>
      <c r="G769" s="248"/>
      <c r="H769" s="251">
        <v>12.300000000000001</v>
      </c>
      <c r="I769" s="252"/>
      <c r="J769" s="248"/>
      <c r="K769" s="248"/>
      <c r="L769" s="253"/>
      <c r="M769" s="254"/>
      <c r="N769" s="255"/>
      <c r="O769" s="255"/>
      <c r="P769" s="255"/>
      <c r="Q769" s="255"/>
      <c r="R769" s="255"/>
      <c r="S769" s="255"/>
      <c r="T769" s="256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57" t="s">
        <v>150</v>
      </c>
      <c r="AU769" s="257" t="s">
        <v>91</v>
      </c>
      <c r="AV769" s="14" t="s">
        <v>91</v>
      </c>
      <c r="AW769" s="14" t="s">
        <v>36</v>
      </c>
      <c r="AX769" s="14" t="s">
        <v>81</v>
      </c>
      <c r="AY769" s="257" t="s">
        <v>139</v>
      </c>
    </row>
    <row r="770" s="16" customFormat="1">
      <c r="A770" s="16"/>
      <c r="B770" s="269"/>
      <c r="C770" s="270"/>
      <c r="D770" s="232" t="s">
        <v>150</v>
      </c>
      <c r="E770" s="271" t="s">
        <v>1</v>
      </c>
      <c r="F770" s="272" t="s">
        <v>172</v>
      </c>
      <c r="G770" s="270"/>
      <c r="H770" s="273">
        <v>61.799999999999997</v>
      </c>
      <c r="I770" s="274"/>
      <c r="J770" s="270"/>
      <c r="K770" s="270"/>
      <c r="L770" s="275"/>
      <c r="M770" s="276"/>
      <c r="N770" s="277"/>
      <c r="O770" s="277"/>
      <c r="P770" s="277"/>
      <c r="Q770" s="277"/>
      <c r="R770" s="277"/>
      <c r="S770" s="277"/>
      <c r="T770" s="278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T770" s="279" t="s">
        <v>150</v>
      </c>
      <c r="AU770" s="279" t="s">
        <v>91</v>
      </c>
      <c r="AV770" s="16" t="s">
        <v>146</v>
      </c>
      <c r="AW770" s="16" t="s">
        <v>36</v>
      </c>
      <c r="AX770" s="16" t="s">
        <v>89</v>
      </c>
      <c r="AY770" s="279" t="s">
        <v>139</v>
      </c>
    </row>
    <row r="771" s="2" customFormat="1" ht="33" customHeight="1">
      <c r="A771" s="39"/>
      <c r="B771" s="40"/>
      <c r="C771" s="219" t="s">
        <v>673</v>
      </c>
      <c r="D771" s="219" t="s">
        <v>141</v>
      </c>
      <c r="E771" s="220" t="s">
        <v>1280</v>
      </c>
      <c r="F771" s="221" t="s">
        <v>1281</v>
      </c>
      <c r="G771" s="222" t="s">
        <v>167</v>
      </c>
      <c r="H771" s="223">
        <v>14.35</v>
      </c>
      <c r="I771" s="224"/>
      <c r="J771" s="225">
        <f>ROUND(I771*H771,2)</f>
        <v>0</v>
      </c>
      <c r="K771" s="221" t="s">
        <v>145</v>
      </c>
      <c r="L771" s="45"/>
      <c r="M771" s="226" t="s">
        <v>1</v>
      </c>
      <c r="N771" s="227" t="s">
        <v>46</v>
      </c>
      <c r="O771" s="92"/>
      <c r="P771" s="228">
        <f>O771*H771</f>
        <v>0</v>
      </c>
      <c r="Q771" s="228">
        <v>3.0000000000000001E-05</v>
      </c>
      <c r="R771" s="228">
        <f>Q771*H771</f>
        <v>0.0004305</v>
      </c>
      <c r="S771" s="228">
        <v>0</v>
      </c>
      <c r="T771" s="229">
        <f>S771*H771</f>
        <v>0</v>
      </c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R771" s="230" t="s">
        <v>146</v>
      </c>
      <c r="AT771" s="230" t="s">
        <v>141</v>
      </c>
      <c r="AU771" s="230" t="s">
        <v>91</v>
      </c>
      <c r="AY771" s="18" t="s">
        <v>139</v>
      </c>
      <c r="BE771" s="231">
        <f>IF(N771="základní",J771,0)</f>
        <v>0</v>
      </c>
      <c r="BF771" s="231">
        <f>IF(N771="snížená",J771,0)</f>
        <v>0</v>
      </c>
      <c r="BG771" s="231">
        <f>IF(N771="zákl. přenesená",J771,0)</f>
        <v>0</v>
      </c>
      <c r="BH771" s="231">
        <f>IF(N771="sníž. přenesená",J771,0)</f>
        <v>0</v>
      </c>
      <c r="BI771" s="231">
        <f>IF(N771="nulová",J771,0)</f>
        <v>0</v>
      </c>
      <c r="BJ771" s="18" t="s">
        <v>89</v>
      </c>
      <c r="BK771" s="231">
        <f>ROUND(I771*H771,2)</f>
        <v>0</v>
      </c>
      <c r="BL771" s="18" t="s">
        <v>146</v>
      </c>
      <c r="BM771" s="230" t="s">
        <v>1282</v>
      </c>
    </row>
    <row r="772" s="2" customFormat="1">
      <c r="A772" s="39"/>
      <c r="B772" s="40"/>
      <c r="C772" s="41"/>
      <c r="D772" s="232" t="s">
        <v>148</v>
      </c>
      <c r="E772" s="41"/>
      <c r="F772" s="233" t="s">
        <v>553</v>
      </c>
      <c r="G772" s="41"/>
      <c r="H772" s="41"/>
      <c r="I772" s="234"/>
      <c r="J772" s="41"/>
      <c r="K772" s="41"/>
      <c r="L772" s="45"/>
      <c r="M772" s="235"/>
      <c r="N772" s="236"/>
      <c r="O772" s="92"/>
      <c r="P772" s="92"/>
      <c r="Q772" s="92"/>
      <c r="R772" s="92"/>
      <c r="S772" s="92"/>
      <c r="T772" s="93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T772" s="18" t="s">
        <v>148</v>
      </c>
      <c r="AU772" s="18" t="s">
        <v>91</v>
      </c>
    </row>
    <row r="773" s="13" customFormat="1">
      <c r="A773" s="13"/>
      <c r="B773" s="237"/>
      <c r="C773" s="238"/>
      <c r="D773" s="232" t="s">
        <v>150</v>
      </c>
      <c r="E773" s="239" t="s">
        <v>1</v>
      </c>
      <c r="F773" s="240" t="s">
        <v>169</v>
      </c>
      <c r="G773" s="238"/>
      <c r="H773" s="239" t="s">
        <v>1</v>
      </c>
      <c r="I773" s="241"/>
      <c r="J773" s="238"/>
      <c r="K773" s="238"/>
      <c r="L773" s="242"/>
      <c r="M773" s="243"/>
      <c r="N773" s="244"/>
      <c r="O773" s="244"/>
      <c r="P773" s="244"/>
      <c r="Q773" s="244"/>
      <c r="R773" s="244"/>
      <c r="S773" s="244"/>
      <c r="T773" s="245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T773" s="246" t="s">
        <v>150</v>
      </c>
      <c r="AU773" s="246" t="s">
        <v>91</v>
      </c>
      <c r="AV773" s="13" t="s">
        <v>89</v>
      </c>
      <c r="AW773" s="13" t="s">
        <v>36</v>
      </c>
      <c r="AX773" s="13" t="s">
        <v>81</v>
      </c>
      <c r="AY773" s="246" t="s">
        <v>139</v>
      </c>
    </row>
    <row r="774" s="14" customFormat="1">
      <c r="A774" s="14"/>
      <c r="B774" s="247"/>
      <c r="C774" s="248"/>
      <c r="D774" s="232" t="s">
        <v>150</v>
      </c>
      <c r="E774" s="249" t="s">
        <v>1</v>
      </c>
      <c r="F774" s="250" t="s">
        <v>1171</v>
      </c>
      <c r="G774" s="248"/>
      <c r="H774" s="251">
        <v>6.7999999999999998</v>
      </c>
      <c r="I774" s="252"/>
      <c r="J774" s="248"/>
      <c r="K774" s="248"/>
      <c r="L774" s="253"/>
      <c r="M774" s="254"/>
      <c r="N774" s="255"/>
      <c r="O774" s="255"/>
      <c r="P774" s="255"/>
      <c r="Q774" s="255"/>
      <c r="R774" s="255"/>
      <c r="S774" s="255"/>
      <c r="T774" s="256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T774" s="257" t="s">
        <v>150</v>
      </c>
      <c r="AU774" s="257" t="s">
        <v>91</v>
      </c>
      <c r="AV774" s="14" t="s">
        <v>91</v>
      </c>
      <c r="AW774" s="14" t="s">
        <v>36</v>
      </c>
      <c r="AX774" s="14" t="s">
        <v>81</v>
      </c>
      <c r="AY774" s="257" t="s">
        <v>139</v>
      </c>
    </row>
    <row r="775" s="14" customFormat="1">
      <c r="A775" s="14"/>
      <c r="B775" s="247"/>
      <c r="C775" s="248"/>
      <c r="D775" s="232" t="s">
        <v>150</v>
      </c>
      <c r="E775" s="249" t="s">
        <v>1</v>
      </c>
      <c r="F775" s="250" t="s">
        <v>1172</v>
      </c>
      <c r="G775" s="248"/>
      <c r="H775" s="251">
        <v>6.5499999999999998</v>
      </c>
      <c r="I775" s="252"/>
      <c r="J775" s="248"/>
      <c r="K775" s="248"/>
      <c r="L775" s="253"/>
      <c r="M775" s="254"/>
      <c r="N775" s="255"/>
      <c r="O775" s="255"/>
      <c r="P775" s="255"/>
      <c r="Q775" s="255"/>
      <c r="R775" s="255"/>
      <c r="S775" s="255"/>
      <c r="T775" s="256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T775" s="257" t="s">
        <v>150</v>
      </c>
      <c r="AU775" s="257" t="s">
        <v>91</v>
      </c>
      <c r="AV775" s="14" t="s">
        <v>91</v>
      </c>
      <c r="AW775" s="14" t="s">
        <v>36</v>
      </c>
      <c r="AX775" s="14" t="s">
        <v>81</v>
      </c>
      <c r="AY775" s="257" t="s">
        <v>139</v>
      </c>
    </row>
    <row r="776" s="14" customFormat="1">
      <c r="A776" s="14"/>
      <c r="B776" s="247"/>
      <c r="C776" s="248"/>
      <c r="D776" s="232" t="s">
        <v>150</v>
      </c>
      <c r="E776" s="249" t="s">
        <v>1</v>
      </c>
      <c r="F776" s="250" t="s">
        <v>1173</v>
      </c>
      <c r="G776" s="248"/>
      <c r="H776" s="251">
        <v>1</v>
      </c>
      <c r="I776" s="252"/>
      <c r="J776" s="248"/>
      <c r="K776" s="248"/>
      <c r="L776" s="253"/>
      <c r="M776" s="254"/>
      <c r="N776" s="255"/>
      <c r="O776" s="255"/>
      <c r="P776" s="255"/>
      <c r="Q776" s="255"/>
      <c r="R776" s="255"/>
      <c r="S776" s="255"/>
      <c r="T776" s="256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T776" s="257" t="s">
        <v>150</v>
      </c>
      <c r="AU776" s="257" t="s">
        <v>91</v>
      </c>
      <c r="AV776" s="14" t="s">
        <v>91</v>
      </c>
      <c r="AW776" s="14" t="s">
        <v>36</v>
      </c>
      <c r="AX776" s="14" t="s">
        <v>81</v>
      </c>
      <c r="AY776" s="257" t="s">
        <v>139</v>
      </c>
    </row>
    <row r="777" s="16" customFormat="1">
      <c r="A777" s="16"/>
      <c r="B777" s="269"/>
      <c r="C777" s="270"/>
      <c r="D777" s="232" t="s">
        <v>150</v>
      </c>
      <c r="E777" s="271" t="s">
        <v>1</v>
      </c>
      <c r="F777" s="272" t="s">
        <v>172</v>
      </c>
      <c r="G777" s="270"/>
      <c r="H777" s="273">
        <v>14.35</v>
      </c>
      <c r="I777" s="274"/>
      <c r="J777" s="270"/>
      <c r="K777" s="270"/>
      <c r="L777" s="275"/>
      <c r="M777" s="276"/>
      <c r="N777" s="277"/>
      <c r="O777" s="277"/>
      <c r="P777" s="277"/>
      <c r="Q777" s="277"/>
      <c r="R777" s="277"/>
      <c r="S777" s="277"/>
      <c r="T777" s="278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T777" s="279" t="s">
        <v>150</v>
      </c>
      <c r="AU777" s="279" t="s">
        <v>91</v>
      </c>
      <c r="AV777" s="16" t="s">
        <v>146</v>
      </c>
      <c r="AW777" s="16" t="s">
        <v>36</v>
      </c>
      <c r="AX777" s="16" t="s">
        <v>89</v>
      </c>
      <c r="AY777" s="279" t="s">
        <v>139</v>
      </c>
    </row>
    <row r="778" s="2" customFormat="1" ht="24.15" customHeight="1">
      <c r="A778" s="39"/>
      <c r="B778" s="40"/>
      <c r="C778" s="280" t="s">
        <v>681</v>
      </c>
      <c r="D778" s="280" t="s">
        <v>327</v>
      </c>
      <c r="E778" s="281" t="s">
        <v>1283</v>
      </c>
      <c r="F778" s="282" t="s">
        <v>1284</v>
      </c>
      <c r="G778" s="283" t="s">
        <v>167</v>
      </c>
      <c r="H778" s="284">
        <v>14.565</v>
      </c>
      <c r="I778" s="285"/>
      <c r="J778" s="286">
        <f>ROUND(I778*H778,2)</f>
        <v>0</v>
      </c>
      <c r="K778" s="282" t="s">
        <v>145</v>
      </c>
      <c r="L778" s="287"/>
      <c r="M778" s="288" t="s">
        <v>1</v>
      </c>
      <c r="N778" s="289" t="s">
        <v>46</v>
      </c>
      <c r="O778" s="92"/>
      <c r="P778" s="228">
        <f>O778*H778</f>
        <v>0</v>
      </c>
      <c r="Q778" s="228">
        <v>0.024</v>
      </c>
      <c r="R778" s="228">
        <f>Q778*H778</f>
        <v>0.34955999999999998</v>
      </c>
      <c r="S778" s="228">
        <v>0</v>
      </c>
      <c r="T778" s="229">
        <f>S778*H778</f>
        <v>0</v>
      </c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R778" s="230" t="s">
        <v>203</v>
      </c>
      <c r="AT778" s="230" t="s">
        <v>327</v>
      </c>
      <c r="AU778" s="230" t="s">
        <v>91</v>
      </c>
      <c r="AY778" s="18" t="s">
        <v>139</v>
      </c>
      <c r="BE778" s="231">
        <f>IF(N778="základní",J778,0)</f>
        <v>0</v>
      </c>
      <c r="BF778" s="231">
        <f>IF(N778="snížená",J778,0)</f>
        <v>0</v>
      </c>
      <c r="BG778" s="231">
        <f>IF(N778="zákl. přenesená",J778,0)</f>
        <v>0</v>
      </c>
      <c r="BH778" s="231">
        <f>IF(N778="sníž. přenesená",J778,0)</f>
        <v>0</v>
      </c>
      <c r="BI778" s="231">
        <f>IF(N778="nulová",J778,0)</f>
        <v>0</v>
      </c>
      <c r="BJ778" s="18" t="s">
        <v>89</v>
      </c>
      <c r="BK778" s="231">
        <f>ROUND(I778*H778,2)</f>
        <v>0</v>
      </c>
      <c r="BL778" s="18" t="s">
        <v>146</v>
      </c>
      <c r="BM778" s="230" t="s">
        <v>1285</v>
      </c>
    </row>
    <row r="779" s="2" customFormat="1">
      <c r="A779" s="39"/>
      <c r="B779" s="40"/>
      <c r="C779" s="41"/>
      <c r="D779" s="232" t="s">
        <v>148</v>
      </c>
      <c r="E779" s="41"/>
      <c r="F779" s="233" t="s">
        <v>559</v>
      </c>
      <c r="G779" s="41"/>
      <c r="H779" s="41"/>
      <c r="I779" s="234"/>
      <c r="J779" s="41"/>
      <c r="K779" s="41"/>
      <c r="L779" s="45"/>
      <c r="M779" s="235"/>
      <c r="N779" s="236"/>
      <c r="O779" s="92"/>
      <c r="P779" s="92"/>
      <c r="Q779" s="92"/>
      <c r="R779" s="92"/>
      <c r="S779" s="92"/>
      <c r="T779" s="93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T779" s="18" t="s">
        <v>148</v>
      </c>
      <c r="AU779" s="18" t="s">
        <v>91</v>
      </c>
    </row>
    <row r="780" s="13" customFormat="1">
      <c r="A780" s="13"/>
      <c r="B780" s="237"/>
      <c r="C780" s="238"/>
      <c r="D780" s="232" t="s">
        <v>150</v>
      </c>
      <c r="E780" s="239" t="s">
        <v>1</v>
      </c>
      <c r="F780" s="240" t="s">
        <v>169</v>
      </c>
      <c r="G780" s="238"/>
      <c r="H780" s="239" t="s">
        <v>1</v>
      </c>
      <c r="I780" s="241"/>
      <c r="J780" s="238"/>
      <c r="K780" s="238"/>
      <c r="L780" s="242"/>
      <c r="M780" s="243"/>
      <c r="N780" s="244"/>
      <c r="O780" s="244"/>
      <c r="P780" s="244"/>
      <c r="Q780" s="244"/>
      <c r="R780" s="244"/>
      <c r="S780" s="244"/>
      <c r="T780" s="245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T780" s="246" t="s">
        <v>150</v>
      </c>
      <c r="AU780" s="246" t="s">
        <v>91</v>
      </c>
      <c r="AV780" s="13" t="s">
        <v>89</v>
      </c>
      <c r="AW780" s="13" t="s">
        <v>36</v>
      </c>
      <c r="AX780" s="13" t="s">
        <v>81</v>
      </c>
      <c r="AY780" s="246" t="s">
        <v>139</v>
      </c>
    </row>
    <row r="781" s="14" customFormat="1">
      <c r="A781" s="14"/>
      <c r="B781" s="247"/>
      <c r="C781" s="248"/>
      <c r="D781" s="232" t="s">
        <v>150</v>
      </c>
      <c r="E781" s="249" t="s">
        <v>1</v>
      </c>
      <c r="F781" s="250" t="s">
        <v>1286</v>
      </c>
      <c r="G781" s="248"/>
      <c r="H781" s="251">
        <v>6.9020000000000001</v>
      </c>
      <c r="I781" s="252"/>
      <c r="J781" s="248"/>
      <c r="K781" s="248"/>
      <c r="L781" s="253"/>
      <c r="M781" s="254"/>
      <c r="N781" s="255"/>
      <c r="O781" s="255"/>
      <c r="P781" s="255"/>
      <c r="Q781" s="255"/>
      <c r="R781" s="255"/>
      <c r="S781" s="255"/>
      <c r="T781" s="256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T781" s="257" t="s">
        <v>150</v>
      </c>
      <c r="AU781" s="257" t="s">
        <v>91</v>
      </c>
      <c r="AV781" s="14" t="s">
        <v>91</v>
      </c>
      <c r="AW781" s="14" t="s">
        <v>36</v>
      </c>
      <c r="AX781" s="14" t="s">
        <v>81</v>
      </c>
      <c r="AY781" s="257" t="s">
        <v>139</v>
      </c>
    </row>
    <row r="782" s="14" customFormat="1">
      <c r="A782" s="14"/>
      <c r="B782" s="247"/>
      <c r="C782" s="248"/>
      <c r="D782" s="232" t="s">
        <v>150</v>
      </c>
      <c r="E782" s="249" t="s">
        <v>1</v>
      </c>
      <c r="F782" s="250" t="s">
        <v>1287</v>
      </c>
      <c r="G782" s="248"/>
      <c r="H782" s="251">
        <v>6.6479999999999997</v>
      </c>
      <c r="I782" s="252"/>
      <c r="J782" s="248"/>
      <c r="K782" s="248"/>
      <c r="L782" s="253"/>
      <c r="M782" s="254"/>
      <c r="N782" s="255"/>
      <c r="O782" s="255"/>
      <c r="P782" s="255"/>
      <c r="Q782" s="255"/>
      <c r="R782" s="255"/>
      <c r="S782" s="255"/>
      <c r="T782" s="256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T782" s="257" t="s">
        <v>150</v>
      </c>
      <c r="AU782" s="257" t="s">
        <v>91</v>
      </c>
      <c r="AV782" s="14" t="s">
        <v>91</v>
      </c>
      <c r="AW782" s="14" t="s">
        <v>36</v>
      </c>
      <c r="AX782" s="14" t="s">
        <v>81</v>
      </c>
      <c r="AY782" s="257" t="s">
        <v>139</v>
      </c>
    </row>
    <row r="783" s="14" customFormat="1">
      <c r="A783" s="14"/>
      <c r="B783" s="247"/>
      <c r="C783" s="248"/>
      <c r="D783" s="232" t="s">
        <v>150</v>
      </c>
      <c r="E783" s="249" t="s">
        <v>1</v>
      </c>
      <c r="F783" s="250" t="s">
        <v>1288</v>
      </c>
      <c r="G783" s="248"/>
      <c r="H783" s="251">
        <v>1.0149999999999999</v>
      </c>
      <c r="I783" s="252"/>
      <c r="J783" s="248"/>
      <c r="K783" s="248"/>
      <c r="L783" s="253"/>
      <c r="M783" s="254"/>
      <c r="N783" s="255"/>
      <c r="O783" s="255"/>
      <c r="P783" s="255"/>
      <c r="Q783" s="255"/>
      <c r="R783" s="255"/>
      <c r="S783" s="255"/>
      <c r="T783" s="256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T783" s="257" t="s">
        <v>150</v>
      </c>
      <c r="AU783" s="257" t="s">
        <v>91</v>
      </c>
      <c r="AV783" s="14" t="s">
        <v>91</v>
      </c>
      <c r="AW783" s="14" t="s">
        <v>36</v>
      </c>
      <c r="AX783" s="14" t="s">
        <v>81</v>
      </c>
      <c r="AY783" s="257" t="s">
        <v>139</v>
      </c>
    </row>
    <row r="784" s="16" customFormat="1">
      <c r="A784" s="16"/>
      <c r="B784" s="269"/>
      <c r="C784" s="270"/>
      <c r="D784" s="232" t="s">
        <v>150</v>
      </c>
      <c r="E784" s="271" t="s">
        <v>1</v>
      </c>
      <c r="F784" s="272" t="s">
        <v>172</v>
      </c>
      <c r="G784" s="270"/>
      <c r="H784" s="273">
        <v>14.565</v>
      </c>
      <c r="I784" s="274"/>
      <c r="J784" s="270"/>
      <c r="K784" s="270"/>
      <c r="L784" s="275"/>
      <c r="M784" s="276"/>
      <c r="N784" s="277"/>
      <c r="O784" s="277"/>
      <c r="P784" s="277"/>
      <c r="Q784" s="277"/>
      <c r="R784" s="277"/>
      <c r="S784" s="277"/>
      <c r="T784" s="278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T784" s="279" t="s">
        <v>150</v>
      </c>
      <c r="AU784" s="279" t="s">
        <v>91</v>
      </c>
      <c r="AV784" s="16" t="s">
        <v>146</v>
      </c>
      <c r="AW784" s="16" t="s">
        <v>36</v>
      </c>
      <c r="AX784" s="16" t="s">
        <v>89</v>
      </c>
      <c r="AY784" s="279" t="s">
        <v>139</v>
      </c>
    </row>
    <row r="785" s="2" customFormat="1" ht="24.15" customHeight="1">
      <c r="A785" s="39"/>
      <c r="B785" s="40"/>
      <c r="C785" s="219" t="s">
        <v>687</v>
      </c>
      <c r="D785" s="219" t="s">
        <v>141</v>
      </c>
      <c r="E785" s="220" t="s">
        <v>1289</v>
      </c>
      <c r="F785" s="221" t="s">
        <v>1290</v>
      </c>
      <c r="G785" s="222" t="s">
        <v>546</v>
      </c>
      <c r="H785" s="223">
        <v>8</v>
      </c>
      <c r="I785" s="224"/>
      <c r="J785" s="225">
        <f>ROUND(I785*H785,2)</f>
        <v>0</v>
      </c>
      <c r="K785" s="221" t="s">
        <v>145</v>
      </c>
      <c r="L785" s="45"/>
      <c r="M785" s="226" t="s">
        <v>1</v>
      </c>
      <c r="N785" s="227" t="s">
        <v>46</v>
      </c>
      <c r="O785" s="92"/>
      <c r="P785" s="228">
        <f>O785*H785</f>
        <v>0</v>
      </c>
      <c r="Q785" s="228">
        <v>6.9999999999999994E-05</v>
      </c>
      <c r="R785" s="228">
        <f>Q785*H785</f>
        <v>0.00055999999999999995</v>
      </c>
      <c r="S785" s="228">
        <v>0</v>
      </c>
      <c r="T785" s="229">
        <f>S785*H785</f>
        <v>0</v>
      </c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R785" s="230" t="s">
        <v>146</v>
      </c>
      <c r="AT785" s="230" t="s">
        <v>141</v>
      </c>
      <c r="AU785" s="230" t="s">
        <v>91</v>
      </c>
      <c r="AY785" s="18" t="s">
        <v>139</v>
      </c>
      <c r="BE785" s="231">
        <f>IF(N785="základní",J785,0)</f>
        <v>0</v>
      </c>
      <c r="BF785" s="231">
        <f>IF(N785="snížená",J785,0)</f>
        <v>0</v>
      </c>
      <c r="BG785" s="231">
        <f>IF(N785="zákl. přenesená",J785,0)</f>
        <v>0</v>
      </c>
      <c r="BH785" s="231">
        <f>IF(N785="sníž. přenesená",J785,0)</f>
        <v>0</v>
      </c>
      <c r="BI785" s="231">
        <f>IF(N785="nulová",J785,0)</f>
        <v>0</v>
      </c>
      <c r="BJ785" s="18" t="s">
        <v>89</v>
      </c>
      <c r="BK785" s="231">
        <f>ROUND(I785*H785,2)</f>
        <v>0</v>
      </c>
      <c r="BL785" s="18" t="s">
        <v>146</v>
      </c>
      <c r="BM785" s="230" t="s">
        <v>1291</v>
      </c>
    </row>
    <row r="786" s="13" customFormat="1">
      <c r="A786" s="13"/>
      <c r="B786" s="237"/>
      <c r="C786" s="238"/>
      <c r="D786" s="232" t="s">
        <v>150</v>
      </c>
      <c r="E786" s="239" t="s">
        <v>1</v>
      </c>
      <c r="F786" s="240" t="s">
        <v>169</v>
      </c>
      <c r="G786" s="238"/>
      <c r="H786" s="239" t="s">
        <v>1</v>
      </c>
      <c r="I786" s="241"/>
      <c r="J786" s="238"/>
      <c r="K786" s="238"/>
      <c r="L786" s="242"/>
      <c r="M786" s="243"/>
      <c r="N786" s="244"/>
      <c r="O786" s="244"/>
      <c r="P786" s="244"/>
      <c r="Q786" s="244"/>
      <c r="R786" s="244"/>
      <c r="S786" s="244"/>
      <c r="T786" s="245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T786" s="246" t="s">
        <v>150</v>
      </c>
      <c r="AU786" s="246" t="s">
        <v>91</v>
      </c>
      <c r="AV786" s="13" t="s">
        <v>89</v>
      </c>
      <c r="AW786" s="13" t="s">
        <v>36</v>
      </c>
      <c r="AX786" s="13" t="s">
        <v>81</v>
      </c>
      <c r="AY786" s="246" t="s">
        <v>139</v>
      </c>
    </row>
    <row r="787" s="14" customFormat="1">
      <c r="A787" s="14"/>
      <c r="B787" s="247"/>
      <c r="C787" s="248"/>
      <c r="D787" s="232" t="s">
        <v>150</v>
      </c>
      <c r="E787" s="249" t="s">
        <v>1</v>
      </c>
      <c r="F787" s="250" t="s">
        <v>1292</v>
      </c>
      <c r="G787" s="248"/>
      <c r="H787" s="251">
        <v>4</v>
      </c>
      <c r="I787" s="252"/>
      <c r="J787" s="248"/>
      <c r="K787" s="248"/>
      <c r="L787" s="253"/>
      <c r="M787" s="254"/>
      <c r="N787" s="255"/>
      <c r="O787" s="255"/>
      <c r="P787" s="255"/>
      <c r="Q787" s="255"/>
      <c r="R787" s="255"/>
      <c r="S787" s="255"/>
      <c r="T787" s="256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T787" s="257" t="s">
        <v>150</v>
      </c>
      <c r="AU787" s="257" t="s">
        <v>91</v>
      </c>
      <c r="AV787" s="14" t="s">
        <v>91</v>
      </c>
      <c r="AW787" s="14" t="s">
        <v>36</v>
      </c>
      <c r="AX787" s="14" t="s">
        <v>81</v>
      </c>
      <c r="AY787" s="257" t="s">
        <v>139</v>
      </c>
    </row>
    <row r="788" s="14" customFormat="1">
      <c r="A788" s="14"/>
      <c r="B788" s="247"/>
      <c r="C788" s="248"/>
      <c r="D788" s="232" t="s">
        <v>150</v>
      </c>
      <c r="E788" s="249" t="s">
        <v>1</v>
      </c>
      <c r="F788" s="250" t="s">
        <v>1293</v>
      </c>
      <c r="G788" s="248"/>
      <c r="H788" s="251">
        <v>4</v>
      </c>
      <c r="I788" s="252"/>
      <c r="J788" s="248"/>
      <c r="K788" s="248"/>
      <c r="L788" s="253"/>
      <c r="M788" s="254"/>
      <c r="N788" s="255"/>
      <c r="O788" s="255"/>
      <c r="P788" s="255"/>
      <c r="Q788" s="255"/>
      <c r="R788" s="255"/>
      <c r="S788" s="255"/>
      <c r="T788" s="256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T788" s="257" t="s">
        <v>150</v>
      </c>
      <c r="AU788" s="257" t="s">
        <v>91</v>
      </c>
      <c r="AV788" s="14" t="s">
        <v>91</v>
      </c>
      <c r="AW788" s="14" t="s">
        <v>36</v>
      </c>
      <c r="AX788" s="14" t="s">
        <v>81</v>
      </c>
      <c r="AY788" s="257" t="s">
        <v>139</v>
      </c>
    </row>
    <row r="789" s="16" customFormat="1">
      <c r="A789" s="16"/>
      <c r="B789" s="269"/>
      <c r="C789" s="270"/>
      <c r="D789" s="232" t="s">
        <v>150</v>
      </c>
      <c r="E789" s="271" t="s">
        <v>1</v>
      </c>
      <c r="F789" s="272" t="s">
        <v>172</v>
      </c>
      <c r="G789" s="270"/>
      <c r="H789" s="273">
        <v>8</v>
      </c>
      <c r="I789" s="274"/>
      <c r="J789" s="270"/>
      <c r="K789" s="270"/>
      <c r="L789" s="275"/>
      <c r="M789" s="276"/>
      <c r="N789" s="277"/>
      <c r="O789" s="277"/>
      <c r="P789" s="277"/>
      <c r="Q789" s="277"/>
      <c r="R789" s="277"/>
      <c r="S789" s="277"/>
      <c r="T789" s="278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T789" s="279" t="s">
        <v>150</v>
      </c>
      <c r="AU789" s="279" t="s">
        <v>91</v>
      </c>
      <c r="AV789" s="16" t="s">
        <v>146</v>
      </c>
      <c r="AW789" s="16" t="s">
        <v>36</v>
      </c>
      <c r="AX789" s="16" t="s">
        <v>89</v>
      </c>
      <c r="AY789" s="279" t="s">
        <v>139</v>
      </c>
    </row>
    <row r="790" s="2" customFormat="1" ht="24.15" customHeight="1">
      <c r="A790" s="39"/>
      <c r="B790" s="40"/>
      <c r="C790" s="280" t="s">
        <v>692</v>
      </c>
      <c r="D790" s="280" t="s">
        <v>327</v>
      </c>
      <c r="E790" s="281" t="s">
        <v>1294</v>
      </c>
      <c r="F790" s="282" t="s">
        <v>1295</v>
      </c>
      <c r="G790" s="283" t="s">
        <v>546</v>
      </c>
      <c r="H790" s="284">
        <v>4.0599999999999996</v>
      </c>
      <c r="I790" s="285"/>
      <c r="J790" s="286">
        <f>ROUND(I790*H790,2)</f>
        <v>0</v>
      </c>
      <c r="K790" s="282" t="s">
        <v>145</v>
      </c>
      <c r="L790" s="287"/>
      <c r="M790" s="288" t="s">
        <v>1</v>
      </c>
      <c r="N790" s="289" t="s">
        <v>46</v>
      </c>
      <c r="O790" s="92"/>
      <c r="P790" s="228">
        <f>O790*H790</f>
        <v>0</v>
      </c>
      <c r="Q790" s="228">
        <v>0.01</v>
      </c>
      <c r="R790" s="228">
        <f>Q790*H790</f>
        <v>0.040599999999999997</v>
      </c>
      <c r="S790" s="228">
        <v>0</v>
      </c>
      <c r="T790" s="229">
        <f>S790*H790</f>
        <v>0</v>
      </c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R790" s="230" t="s">
        <v>203</v>
      </c>
      <c r="AT790" s="230" t="s">
        <v>327</v>
      </c>
      <c r="AU790" s="230" t="s">
        <v>91</v>
      </c>
      <c r="AY790" s="18" t="s">
        <v>139</v>
      </c>
      <c r="BE790" s="231">
        <f>IF(N790="základní",J790,0)</f>
        <v>0</v>
      </c>
      <c r="BF790" s="231">
        <f>IF(N790="snížená",J790,0)</f>
        <v>0</v>
      </c>
      <c r="BG790" s="231">
        <f>IF(N790="zákl. přenesená",J790,0)</f>
        <v>0</v>
      </c>
      <c r="BH790" s="231">
        <f>IF(N790="sníž. přenesená",J790,0)</f>
        <v>0</v>
      </c>
      <c r="BI790" s="231">
        <f>IF(N790="nulová",J790,0)</f>
        <v>0</v>
      </c>
      <c r="BJ790" s="18" t="s">
        <v>89</v>
      </c>
      <c r="BK790" s="231">
        <f>ROUND(I790*H790,2)</f>
        <v>0</v>
      </c>
      <c r="BL790" s="18" t="s">
        <v>146</v>
      </c>
      <c r="BM790" s="230" t="s">
        <v>1296</v>
      </c>
    </row>
    <row r="791" s="13" customFormat="1">
      <c r="A791" s="13"/>
      <c r="B791" s="237"/>
      <c r="C791" s="238"/>
      <c r="D791" s="232" t="s">
        <v>150</v>
      </c>
      <c r="E791" s="239" t="s">
        <v>1</v>
      </c>
      <c r="F791" s="240" t="s">
        <v>169</v>
      </c>
      <c r="G791" s="238"/>
      <c r="H791" s="239" t="s">
        <v>1</v>
      </c>
      <c r="I791" s="241"/>
      <c r="J791" s="238"/>
      <c r="K791" s="238"/>
      <c r="L791" s="242"/>
      <c r="M791" s="243"/>
      <c r="N791" s="244"/>
      <c r="O791" s="244"/>
      <c r="P791" s="244"/>
      <c r="Q791" s="244"/>
      <c r="R791" s="244"/>
      <c r="S791" s="244"/>
      <c r="T791" s="245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T791" s="246" t="s">
        <v>150</v>
      </c>
      <c r="AU791" s="246" t="s">
        <v>91</v>
      </c>
      <c r="AV791" s="13" t="s">
        <v>89</v>
      </c>
      <c r="AW791" s="13" t="s">
        <v>36</v>
      </c>
      <c r="AX791" s="13" t="s">
        <v>81</v>
      </c>
      <c r="AY791" s="246" t="s">
        <v>139</v>
      </c>
    </row>
    <row r="792" s="14" customFormat="1">
      <c r="A792" s="14"/>
      <c r="B792" s="247"/>
      <c r="C792" s="248"/>
      <c r="D792" s="232" t="s">
        <v>150</v>
      </c>
      <c r="E792" s="249" t="s">
        <v>1</v>
      </c>
      <c r="F792" s="250" t="s">
        <v>1297</v>
      </c>
      <c r="G792" s="248"/>
      <c r="H792" s="251">
        <v>2.0299999999999998</v>
      </c>
      <c r="I792" s="252"/>
      <c r="J792" s="248"/>
      <c r="K792" s="248"/>
      <c r="L792" s="253"/>
      <c r="M792" s="254"/>
      <c r="N792" s="255"/>
      <c r="O792" s="255"/>
      <c r="P792" s="255"/>
      <c r="Q792" s="255"/>
      <c r="R792" s="255"/>
      <c r="S792" s="255"/>
      <c r="T792" s="256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T792" s="257" t="s">
        <v>150</v>
      </c>
      <c r="AU792" s="257" t="s">
        <v>91</v>
      </c>
      <c r="AV792" s="14" t="s">
        <v>91</v>
      </c>
      <c r="AW792" s="14" t="s">
        <v>36</v>
      </c>
      <c r="AX792" s="14" t="s">
        <v>81</v>
      </c>
      <c r="AY792" s="257" t="s">
        <v>139</v>
      </c>
    </row>
    <row r="793" s="14" customFormat="1">
      <c r="A793" s="14"/>
      <c r="B793" s="247"/>
      <c r="C793" s="248"/>
      <c r="D793" s="232" t="s">
        <v>150</v>
      </c>
      <c r="E793" s="249" t="s">
        <v>1</v>
      </c>
      <c r="F793" s="250" t="s">
        <v>1298</v>
      </c>
      <c r="G793" s="248"/>
      <c r="H793" s="251">
        <v>2.0299999999999998</v>
      </c>
      <c r="I793" s="252"/>
      <c r="J793" s="248"/>
      <c r="K793" s="248"/>
      <c r="L793" s="253"/>
      <c r="M793" s="254"/>
      <c r="N793" s="255"/>
      <c r="O793" s="255"/>
      <c r="P793" s="255"/>
      <c r="Q793" s="255"/>
      <c r="R793" s="255"/>
      <c r="S793" s="255"/>
      <c r="T793" s="256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T793" s="257" t="s">
        <v>150</v>
      </c>
      <c r="AU793" s="257" t="s">
        <v>91</v>
      </c>
      <c r="AV793" s="14" t="s">
        <v>91</v>
      </c>
      <c r="AW793" s="14" t="s">
        <v>36</v>
      </c>
      <c r="AX793" s="14" t="s">
        <v>81</v>
      </c>
      <c r="AY793" s="257" t="s">
        <v>139</v>
      </c>
    </row>
    <row r="794" s="16" customFormat="1">
      <c r="A794" s="16"/>
      <c r="B794" s="269"/>
      <c r="C794" s="270"/>
      <c r="D794" s="232" t="s">
        <v>150</v>
      </c>
      <c r="E794" s="271" t="s">
        <v>1</v>
      </c>
      <c r="F794" s="272" t="s">
        <v>172</v>
      </c>
      <c r="G794" s="270"/>
      <c r="H794" s="273">
        <v>4.0599999999999996</v>
      </c>
      <c r="I794" s="274"/>
      <c r="J794" s="270"/>
      <c r="K794" s="270"/>
      <c r="L794" s="275"/>
      <c r="M794" s="276"/>
      <c r="N794" s="277"/>
      <c r="O794" s="277"/>
      <c r="P794" s="277"/>
      <c r="Q794" s="277"/>
      <c r="R794" s="277"/>
      <c r="S794" s="277"/>
      <c r="T794" s="278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T794" s="279" t="s">
        <v>150</v>
      </c>
      <c r="AU794" s="279" t="s">
        <v>91</v>
      </c>
      <c r="AV794" s="16" t="s">
        <v>146</v>
      </c>
      <c r="AW794" s="16" t="s">
        <v>36</v>
      </c>
      <c r="AX794" s="16" t="s">
        <v>89</v>
      </c>
      <c r="AY794" s="279" t="s">
        <v>139</v>
      </c>
    </row>
    <row r="795" s="2" customFormat="1" ht="24.15" customHeight="1">
      <c r="A795" s="39"/>
      <c r="B795" s="40"/>
      <c r="C795" s="280" t="s">
        <v>697</v>
      </c>
      <c r="D795" s="280" t="s">
        <v>327</v>
      </c>
      <c r="E795" s="281" t="s">
        <v>1299</v>
      </c>
      <c r="F795" s="282" t="s">
        <v>1300</v>
      </c>
      <c r="G795" s="283" t="s">
        <v>546</v>
      </c>
      <c r="H795" s="284">
        <v>4.0599999999999996</v>
      </c>
      <c r="I795" s="285"/>
      <c r="J795" s="286">
        <f>ROUND(I795*H795,2)</f>
        <v>0</v>
      </c>
      <c r="K795" s="282" t="s">
        <v>145</v>
      </c>
      <c r="L795" s="287"/>
      <c r="M795" s="288" t="s">
        <v>1</v>
      </c>
      <c r="N795" s="289" t="s">
        <v>46</v>
      </c>
      <c r="O795" s="92"/>
      <c r="P795" s="228">
        <f>O795*H795</f>
        <v>0</v>
      </c>
      <c r="Q795" s="228">
        <v>0.01</v>
      </c>
      <c r="R795" s="228">
        <f>Q795*H795</f>
        <v>0.040599999999999997</v>
      </c>
      <c r="S795" s="228">
        <v>0</v>
      </c>
      <c r="T795" s="229">
        <f>S795*H795</f>
        <v>0</v>
      </c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R795" s="230" t="s">
        <v>203</v>
      </c>
      <c r="AT795" s="230" t="s">
        <v>327</v>
      </c>
      <c r="AU795" s="230" t="s">
        <v>91</v>
      </c>
      <c r="AY795" s="18" t="s">
        <v>139</v>
      </c>
      <c r="BE795" s="231">
        <f>IF(N795="základní",J795,0)</f>
        <v>0</v>
      </c>
      <c r="BF795" s="231">
        <f>IF(N795="snížená",J795,0)</f>
        <v>0</v>
      </c>
      <c r="BG795" s="231">
        <f>IF(N795="zákl. přenesená",J795,0)</f>
        <v>0</v>
      </c>
      <c r="BH795" s="231">
        <f>IF(N795="sníž. přenesená",J795,0)</f>
        <v>0</v>
      </c>
      <c r="BI795" s="231">
        <f>IF(N795="nulová",J795,0)</f>
        <v>0</v>
      </c>
      <c r="BJ795" s="18" t="s">
        <v>89</v>
      </c>
      <c r="BK795" s="231">
        <f>ROUND(I795*H795,2)</f>
        <v>0</v>
      </c>
      <c r="BL795" s="18" t="s">
        <v>146</v>
      </c>
      <c r="BM795" s="230" t="s">
        <v>1301</v>
      </c>
    </row>
    <row r="796" s="13" customFormat="1">
      <c r="A796" s="13"/>
      <c r="B796" s="237"/>
      <c r="C796" s="238"/>
      <c r="D796" s="232" t="s">
        <v>150</v>
      </c>
      <c r="E796" s="239" t="s">
        <v>1</v>
      </c>
      <c r="F796" s="240" t="s">
        <v>169</v>
      </c>
      <c r="G796" s="238"/>
      <c r="H796" s="239" t="s">
        <v>1</v>
      </c>
      <c r="I796" s="241"/>
      <c r="J796" s="238"/>
      <c r="K796" s="238"/>
      <c r="L796" s="242"/>
      <c r="M796" s="243"/>
      <c r="N796" s="244"/>
      <c r="O796" s="244"/>
      <c r="P796" s="244"/>
      <c r="Q796" s="244"/>
      <c r="R796" s="244"/>
      <c r="S796" s="244"/>
      <c r="T796" s="245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T796" s="246" t="s">
        <v>150</v>
      </c>
      <c r="AU796" s="246" t="s">
        <v>91</v>
      </c>
      <c r="AV796" s="13" t="s">
        <v>89</v>
      </c>
      <c r="AW796" s="13" t="s">
        <v>36</v>
      </c>
      <c r="AX796" s="13" t="s">
        <v>81</v>
      </c>
      <c r="AY796" s="246" t="s">
        <v>139</v>
      </c>
    </row>
    <row r="797" s="14" customFormat="1">
      <c r="A797" s="14"/>
      <c r="B797" s="247"/>
      <c r="C797" s="248"/>
      <c r="D797" s="232" t="s">
        <v>150</v>
      </c>
      <c r="E797" s="249" t="s">
        <v>1</v>
      </c>
      <c r="F797" s="250" t="s">
        <v>1297</v>
      </c>
      <c r="G797" s="248"/>
      <c r="H797" s="251">
        <v>2.0299999999999998</v>
      </c>
      <c r="I797" s="252"/>
      <c r="J797" s="248"/>
      <c r="K797" s="248"/>
      <c r="L797" s="253"/>
      <c r="M797" s="254"/>
      <c r="N797" s="255"/>
      <c r="O797" s="255"/>
      <c r="P797" s="255"/>
      <c r="Q797" s="255"/>
      <c r="R797" s="255"/>
      <c r="S797" s="255"/>
      <c r="T797" s="256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T797" s="257" t="s">
        <v>150</v>
      </c>
      <c r="AU797" s="257" t="s">
        <v>91</v>
      </c>
      <c r="AV797" s="14" t="s">
        <v>91</v>
      </c>
      <c r="AW797" s="14" t="s">
        <v>36</v>
      </c>
      <c r="AX797" s="14" t="s">
        <v>81</v>
      </c>
      <c r="AY797" s="257" t="s">
        <v>139</v>
      </c>
    </row>
    <row r="798" s="14" customFormat="1">
      <c r="A798" s="14"/>
      <c r="B798" s="247"/>
      <c r="C798" s="248"/>
      <c r="D798" s="232" t="s">
        <v>150</v>
      </c>
      <c r="E798" s="249" t="s">
        <v>1</v>
      </c>
      <c r="F798" s="250" t="s">
        <v>1298</v>
      </c>
      <c r="G798" s="248"/>
      <c r="H798" s="251">
        <v>2.0299999999999998</v>
      </c>
      <c r="I798" s="252"/>
      <c r="J798" s="248"/>
      <c r="K798" s="248"/>
      <c r="L798" s="253"/>
      <c r="M798" s="254"/>
      <c r="N798" s="255"/>
      <c r="O798" s="255"/>
      <c r="P798" s="255"/>
      <c r="Q798" s="255"/>
      <c r="R798" s="255"/>
      <c r="S798" s="255"/>
      <c r="T798" s="256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T798" s="257" t="s">
        <v>150</v>
      </c>
      <c r="AU798" s="257" t="s">
        <v>91</v>
      </c>
      <c r="AV798" s="14" t="s">
        <v>91</v>
      </c>
      <c r="AW798" s="14" t="s">
        <v>36</v>
      </c>
      <c r="AX798" s="14" t="s">
        <v>81</v>
      </c>
      <c r="AY798" s="257" t="s">
        <v>139</v>
      </c>
    </row>
    <row r="799" s="16" customFormat="1">
      <c r="A799" s="16"/>
      <c r="B799" s="269"/>
      <c r="C799" s="270"/>
      <c r="D799" s="232" t="s">
        <v>150</v>
      </c>
      <c r="E799" s="271" t="s">
        <v>1</v>
      </c>
      <c r="F799" s="272" t="s">
        <v>172</v>
      </c>
      <c r="G799" s="270"/>
      <c r="H799" s="273">
        <v>4.0599999999999996</v>
      </c>
      <c r="I799" s="274"/>
      <c r="J799" s="270"/>
      <c r="K799" s="270"/>
      <c r="L799" s="275"/>
      <c r="M799" s="276"/>
      <c r="N799" s="277"/>
      <c r="O799" s="277"/>
      <c r="P799" s="277"/>
      <c r="Q799" s="277"/>
      <c r="R799" s="277"/>
      <c r="S799" s="277"/>
      <c r="T799" s="278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T799" s="279" t="s">
        <v>150</v>
      </c>
      <c r="AU799" s="279" t="s">
        <v>91</v>
      </c>
      <c r="AV799" s="16" t="s">
        <v>146</v>
      </c>
      <c r="AW799" s="16" t="s">
        <v>36</v>
      </c>
      <c r="AX799" s="16" t="s">
        <v>89</v>
      </c>
      <c r="AY799" s="279" t="s">
        <v>139</v>
      </c>
    </row>
    <row r="800" s="2" customFormat="1" ht="33" customHeight="1">
      <c r="A800" s="39"/>
      <c r="B800" s="40"/>
      <c r="C800" s="219" t="s">
        <v>703</v>
      </c>
      <c r="D800" s="219" t="s">
        <v>141</v>
      </c>
      <c r="E800" s="220" t="s">
        <v>1302</v>
      </c>
      <c r="F800" s="221" t="s">
        <v>1303</v>
      </c>
      <c r="G800" s="222" t="s">
        <v>546</v>
      </c>
      <c r="H800" s="223">
        <v>1</v>
      </c>
      <c r="I800" s="224"/>
      <c r="J800" s="225">
        <f>ROUND(I800*H800,2)</f>
        <v>0</v>
      </c>
      <c r="K800" s="221" t="s">
        <v>145</v>
      </c>
      <c r="L800" s="45"/>
      <c r="M800" s="226" t="s">
        <v>1</v>
      </c>
      <c r="N800" s="227" t="s">
        <v>46</v>
      </c>
      <c r="O800" s="92"/>
      <c r="P800" s="228">
        <f>O800*H800</f>
        <v>0</v>
      </c>
      <c r="Q800" s="228">
        <v>0.00084999999999999995</v>
      </c>
      <c r="R800" s="228">
        <f>Q800*H800</f>
        <v>0.00084999999999999995</v>
      </c>
      <c r="S800" s="228">
        <v>0</v>
      </c>
      <c r="T800" s="229">
        <f>S800*H800</f>
        <v>0</v>
      </c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R800" s="230" t="s">
        <v>146</v>
      </c>
      <c r="AT800" s="230" t="s">
        <v>141</v>
      </c>
      <c r="AU800" s="230" t="s">
        <v>91</v>
      </c>
      <c r="AY800" s="18" t="s">
        <v>139</v>
      </c>
      <c r="BE800" s="231">
        <f>IF(N800="základní",J800,0)</f>
        <v>0</v>
      </c>
      <c r="BF800" s="231">
        <f>IF(N800="snížená",J800,0)</f>
        <v>0</v>
      </c>
      <c r="BG800" s="231">
        <f>IF(N800="zákl. přenesená",J800,0)</f>
        <v>0</v>
      </c>
      <c r="BH800" s="231">
        <f>IF(N800="sníž. přenesená",J800,0)</f>
        <v>0</v>
      </c>
      <c r="BI800" s="231">
        <f>IF(N800="nulová",J800,0)</f>
        <v>0</v>
      </c>
      <c r="BJ800" s="18" t="s">
        <v>89</v>
      </c>
      <c r="BK800" s="231">
        <f>ROUND(I800*H800,2)</f>
        <v>0</v>
      </c>
      <c r="BL800" s="18" t="s">
        <v>146</v>
      </c>
      <c r="BM800" s="230" t="s">
        <v>1304</v>
      </c>
    </row>
    <row r="801" s="13" customFormat="1">
      <c r="A801" s="13"/>
      <c r="B801" s="237"/>
      <c r="C801" s="238"/>
      <c r="D801" s="232" t="s">
        <v>150</v>
      </c>
      <c r="E801" s="239" t="s">
        <v>1</v>
      </c>
      <c r="F801" s="240" t="s">
        <v>1305</v>
      </c>
      <c r="G801" s="238"/>
      <c r="H801" s="239" t="s">
        <v>1</v>
      </c>
      <c r="I801" s="241"/>
      <c r="J801" s="238"/>
      <c r="K801" s="238"/>
      <c r="L801" s="242"/>
      <c r="M801" s="243"/>
      <c r="N801" s="244"/>
      <c r="O801" s="244"/>
      <c r="P801" s="244"/>
      <c r="Q801" s="244"/>
      <c r="R801" s="244"/>
      <c r="S801" s="244"/>
      <c r="T801" s="245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246" t="s">
        <v>150</v>
      </c>
      <c r="AU801" s="246" t="s">
        <v>91</v>
      </c>
      <c r="AV801" s="13" t="s">
        <v>89</v>
      </c>
      <c r="AW801" s="13" t="s">
        <v>36</v>
      </c>
      <c r="AX801" s="13" t="s">
        <v>81</v>
      </c>
      <c r="AY801" s="246" t="s">
        <v>139</v>
      </c>
    </row>
    <row r="802" s="14" customFormat="1">
      <c r="A802" s="14"/>
      <c r="B802" s="247"/>
      <c r="C802" s="248"/>
      <c r="D802" s="232" t="s">
        <v>150</v>
      </c>
      <c r="E802" s="249" t="s">
        <v>1</v>
      </c>
      <c r="F802" s="250" t="s">
        <v>548</v>
      </c>
      <c r="G802" s="248"/>
      <c r="H802" s="251">
        <v>1</v>
      </c>
      <c r="I802" s="252"/>
      <c r="J802" s="248"/>
      <c r="K802" s="248"/>
      <c r="L802" s="253"/>
      <c r="M802" s="254"/>
      <c r="N802" s="255"/>
      <c r="O802" s="255"/>
      <c r="P802" s="255"/>
      <c r="Q802" s="255"/>
      <c r="R802" s="255"/>
      <c r="S802" s="255"/>
      <c r="T802" s="256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T802" s="257" t="s">
        <v>150</v>
      </c>
      <c r="AU802" s="257" t="s">
        <v>91</v>
      </c>
      <c r="AV802" s="14" t="s">
        <v>91</v>
      </c>
      <c r="AW802" s="14" t="s">
        <v>36</v>
      </c>
      <c r="AX802" s="14" t="s">
        <v>81</v>
      </c>
      <c r="AY802" s="257" t="s">
        <v>139</v>
      </c>
    </row>
    <row r="803" s="16" customFormat="1">
      <c r="A803" s="16"/>
      <c r="B803" s="269"/>
      <c r="C803" s="270"/>
      <c r="D803" s="232" t="s">
        <v>150</v>
      </c>
      <c r="E803" s="271" t="s">
        <v>1</v>
      </c>
      <c r="F803" s="272" t="s">
        <v>172</v>
      </c>
      <c r="G803" s="270"/>
      <c r="H803" s="273">
        <v>1</v>
      </c>
      <c r="I803" s="274"/>
      <c r="J803" s="270"/>
      <c r="K803" s="270"/>
      <c r="L803" s="275"/>
      <c r="M803" s="276"/>
      <c r="N803" s="277"/>
      <c r="O803" s="277"/>
      <c r="P803" s="277"/>
      <c r="Q803" s="277"/>
      <c r="R803" s="277"/>
      <c r="S803" s="277"/>
      <c r="T803" s="278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T803" s="279" t="s">
        <v>150</v>
      </c>
      <c r="AU803" s="279" t="s">
        <v>91</v>
      </c>
      <c r="AV803" s="16" t="s">
        <v>146</v>
      </c>
      <c r="AW803" s="16" t="s">
        <v>36</v>
      </c>
      <c r="AX803" s="16" t="s">
        <v>89</v>
      </c>
      <c r="AY803" s="279" t="s">
        <v>139</v>
      </c>
    </row>
    <row r="804" s="2" customFormat="1" ht="21.75" customHeight="1">
      <c r="A804" s="39"/>
      <c r="B804" s="40"/>
      <c r="C804" s="219" t="s">
        <v>710</v>
      </c>
      <c r="D804" s="219" t="s">
        <v>141</v>
      </c>
      <c r="E804" s="220" t="s">
        <v>1306</v>
      </c>
      <c r="F804" s="221" t="s">
        <v>1307</v>
      </c>
      <c r="G804" s="222" t="s">
        <v>167</v>
      </c>
      <c r="H804" s="223">
        <v>14.35</v>
      </c>
      <c r="I804" s="224"/>
      <c r="J804" s="225">
        <f>ROUND(I804*H804,2)</f>
        <v>0</v>
      </c>
      <c r="K804" s="221" t="s">
        <v>145</v>
      </c>
      <c r="L804" s="45"/>
      <c r="M804" s="226" t="s">
        <v>1</v>
      </c>
      <c r="N804" s="227" t="s">
        <v>46</v>
      </c>
      <c r="O804" s="92"/>
      <c r="P804" s="228">
        <f>O804*H804</f>
        <v>0</v>
      </c>
      <c r="Q804" s="228">
        <v>0</v>
      </c>
      <c r="R804" s="228">
        <f>Q804*H804</f>
        <v>0</v>
      </c>
      <c r="S804" s="228">
        <v>0</v>
      </c>
      <c r="T804" s="229">
        <f>S804*H804</f>
        <v>0</v>
      </c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R804" s="230" t="s">
        <v>146</v>
      </c>
      <c r="AT804" s="230" t="s">
        <v>141</v>
      </c>
      <c r="AU804" s="230" t="s">
        <v>91</v>
      </c>
      <c r="AY804" s="18" t="s">
        <v>139</v>
      </c>
      <c r="BE804" s="231">
        <f>IF(N804="základní",J804,0)</f>
        <v>0</v>
      </c>
      <c r="BF804" s="231">
        <f>IF(N804="snížená",J804,0)</f>
        <v>0</v>
      </c>
      <c r="BG804" s="231">
        <f>IF(N804="zákl. přenesená",J804,0)</f>
        <v>0</v>
      </c>
      <c r="BH804" s="231">
        <f>IF(N804="sníž. přenesená",J804,0)</f>
        <v>0</v>
      </c>
      <c r="BI804" s="231">
        <f>IF(N804="nulová",J804,0)</f>
        <v>0</v>
      </c>
      <c r="BJ804" s="18" t="s">
        <v>89</v>
      </c>
      <c r="BK804" s="231">
        <f>ROUND(I804*H804,2)</f>
        <v>0</v>
      </c>
      <c r="BL804" s="18" t="s">
        <v>146</v>
      </c>
      <c r="BM804" s="230" t="s">
        <v>1308</v>
      </c>
    </row>
    <row r="805" s="13" customFormat="1">
      <c r="A805" s="13"/>
      <c r="B805" s="237"/>
      <c r="C805" s="238"/>
      <c r="D805" s="232" t="s">
        <v>150</v>
      </c>
      <c r="E805" s="239" t="s">
        <v>1</v>
      </c>
      <c r="F805" s="240" t="s">
        <v>169</v>
      </c>
      <c r="G805" s="238"/>
      <c r="H805" s="239" t="s">
        <v>1</v>
      </c>
      <c r="I805" s="241"/>
      <c r="J805" s="238"/>
      <c r="K805" s="238"/>
      <c r="L805" s="242"/>
      <c r="M805" s="243"/>
      <c r="N805" s="244"/>
      <c r="O805" s="244"/>
      <c r="P805" s="244"/>
      <c r="Q805" s="244"/>
      <c r="R805" s="244"/>
      <c r="S805" s="244"/>
      <c r="T805" s="245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46" t="s">
        <v>150</v>
      </c>
      <c r="AU805" s="246" t="s">
        <v>91</v>
      </c>
      <c r="AV805" s="13" t="s">
        <v>89</v>
      </c>
      <c r="AW805" s="13" t="s">
        <v>36</v>
      </c>
      <c r="AX805" s="13" t="s">
        <v>81</v>
      </c>
      <c r="AY805" s="246" t="s">
        <v>139</v>
      </c>
    </row>
    <row r="806" s="14" customFormat="1">
      <c r="A806" s="14"/>
      <c r="B806" s="247"/>
      <c r="C806" s="248"/>
      <c r="D806" s="232" t="s">
        <v>150</v>
      </c>
      <c r="E806" s="249" t="s">
        <v>1</v>
      </c>
      <c r="F806" s="250" t="s">
        <v>1171</v>
      </c>
      <c r="G806" s="248"/>
      <c r="H806" s="251">
        <v>6.7999999999999998</v>
      </c>
      <c r="I806" s="252"/>
      <c r="J806" s="248"/>
      <c r="K806" s="248"/>
      <c r="L806" s="253"/>
      <c r="M806" s="254"/>
      <c r="N806" s="255"/>
      <c r="O806" s="255"/>
      <c r="P806" s="255"/>
      <c r="Q806" s="255"/>
      <c r="R806" s="255"/>
      <c r="S806" s="255"/>
      <c r="T806" s="256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257" t="s">
        <v>150</v>
      </c>
      <c r="AU806" s="257" t="s">
        <v>91</v>
      </c>
      <c r="AV806" s="14" t="s">
        <v>91</v>
      </c>
      <c r="AW806" s="14" t="s">
        <v>36</v>
      </c>
      <c r="AX806" s="14" t="s">
        <v>81</v>
      </c>
      <c r="AY806" s="257" t="s">
        <v>139</v>
      </c>
    </row>
    <row r="807" s="14" customFormat="1">
      <c r="A807" s="14"/>
      <c r="B807" s="247"/>
      <c r="C807" s="248"/>
      <c r="D807" s="232" t="s">
        <v>150</v>
      </c>
      <c r="E807" s="249" t="s">
        <v>1</v>
      </c>
      <c r="F807" s="250" t="s">
        <v>1172</v>
      </c>
      <c r="G807" s="248"/>
      <c r="H807" s="251">
        <v>6.5499999999999998</v>
      </c>
      <c r="I807" s="252"/>
      <c r="J807" s="248"/>
      <c r="K807" s="248"/>
      <c r="L807" s="253"/>
      <c r="M807" s="254"/>
      <c r="N807" s="255"/>
      <c r="O807" s="255"/>
      <c r="P807" s="255"/>
      <c r="Q807" s="255"/>
      <c r="R807" s="255"/>
      <c r="S807" s="255"/>
      <c r="T807" s="256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T807" s="257" t="s">
        <v>150</v>
      </c>
      <c r="AU807" s="257" t="s">
        <v>91</v>
      </c>
      <c r="AV807" s="14" t="s">
        <v>91</v>
      </c>
      <c r="AW807" s="14" t="s">
        <v>36</v>
      </c>
      <c r="AX807" s="14" t="s">
        <v>81</v>
      </c>
      <c r="AY807" s="257" t="s">
        <v>139</v>
      </c>
    </row>
    <row r="808" s="14" customFormat="1">
      <c r="A808" s="14"/>
      <c r="B808" s="247"/>
      <c r="C808" s="248"/>
      <c r="D808" s="232" t="s">
        <v>150</v>
      </c>
      <c r="E808" s="249" t="s">
        <v>1</v>
      </c>
      <c r="F808" s="250" t="s">
        <v>1173</v>
      </c>
      <c r="G808" s="248"/>
      <c r="H808" s="251">
        <v>1</v>
      </c>
      <c r="I808" s="252"/>
      <c r="J808" s="248"/>
      <c r="K808" s="248"/>
      <c r="L808" s="253"/>
      <c r="M808" s="254"/>
      <c r="N808" s="255"/>
      <c r="O808" s="255"/>
      <c r="P808" s="255"/>
      <c r="Q808" s="255"/>
      <c r="R808" s="255"/>
      <c r="S808" s="255"/>
      <c r="T808" s="256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T808" s="257" t="s">
        <v>150</v>
      </c>
      <c r="AU808" s="257" t="s">
        <v>91</v>
      </c>
      <c r="AV808" s="14" t="s">
        <v>91</v>
      </c>
      <c r="AW808" s="14" t="s">
        <v>36</v>
      </c>
      <c r="AX808" s="14" t="s">
        <v>81</v>
      </c>
      <c r="AY808" s="257" t="s">
        <v>139</v>
      </c>
    </row>
    <row r="809" s="16" customFormat="1">
      <c r="A809" s="16"/>
      <c r="B809" s="269"/>
      <c r="C809" s="270"/>
      <c r="D809" s="232" t="s">
        <v>150</v>
      </c>
      <c r="E809" s="271" t="s">
        <v>1</v>
      </c>
      <c r="F809" s="272" t="s">
        <v>172</v>
      </c>
      <c r="G809" s="270"/>
      <c r="H809" s="273">
        <v>14.35</v>
      </c>
      <c r="I809" s="274"/>
      <c r="J809" s="270"/>
      <c r="K809" s="270"/>
      <c r="L809" s="275"/>
      <c r="M809" s="276"/>
      <c r="N809" s="277"/>
      <c r="O809" s="277"/>
      <c r="P809" s="277"/>
      <c r="Q809" s="277"/>
      <c r="R809" s="277"/>
      <c r="S809" s="277"/>
      <c r="T809" s="278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T809" s="279" t="s">
        <v>150</v>
      </c>
      <c r="AU809" s="279" t="s">
        <v>91</v>
      </c>
      <c r="AV809" s="16" t="s">
        <v>146</v>
      </c>
      <c r="AW809" s="16" t="s">
        <v>36</v>
      </c>
      <c r="AX809" s="16" t="s">
        <v>89</v>
      </c>
      <c r="AY809" s="279" t="s">
        <v>139</v>
      </c>
    </row>
    <row r="810" s="2" customFormat="1" ht="24.15" customHeight="1">
      <c r="A810" s="39"/>
      <c r="B810" s="40"/>
      <c r="C810" s="219" t="s">
        <v>717</v>
      </c>
      <c r="D810" s="219" t="s">
        <v>141</v>
      </c>
      <c r="E810" s="220" t="s">
        <v>595</v>
      </c>
      <c r="F810" s="221" t="s">
        <v>1309</v>
      </c>
      <c r="G810" s="222" t="s">
        <v>546</v>
      </c>
      <c r="H810" s="223">
        <v>5</v>
      </c>
      <c r="I810" s="224"/>
      <c r="J810" s="225">
        <f>ROUND(I810*H810,2)</f>
        <v>0</v>
      </c>
      <c r="K810" s="221" t="s">
        <v>145</v>
      </c>
      <c r="L810" s="45"/>
      <c r="M810" s="226" t="s">
        <v>1</v>
      </c>
      <c r="N810" s="227" t="s">
        <v>46</v>
      </c>
      <c r="O810" s="92"/>
      <c r="P810" s="228">
        <f>O810*H810</f>
        <v>0</v>
      </c>
      <c r="Q810" s="228">
        <v>0.45937</v>
      </c>
      <c r="R810" s="228">
        <f>Q810*H810</f>
        <v>2.2968500000000001</v>
      </c>
      <c r="S810" s="228">
        <v>0</v>
      </c>
      <c r="T810" s="229">
        <f>S810*H810</f>
        <v>0</v>
      </c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R810" s="230" t="s">
        <v>146</v>
      </c>
      <c r="AT810" s="230" t="s">
        <v>141</v>
      </c>
      <c r="AU810" s="230" t="s">
        <v>91</v>
      </c>
      <c r="AY810" s="18" t="s">
        <v>139</v>
      </c>
      <c r="BE810" s="231">
        <f>IF(N810="základní",J810,0)</f>
        <v>0</v>
      </c>
      <c r="BF810" s="231">
        <f>IF(N810="snížená",J810,0)</f>
        <v>0</v>
      </c>
      <c r="BG810" s="231">
        <f>IF(N810="zákl. přenesená",J810,0)</f>
        <v>0</v>
      </c>
      <c r="BH810" s="231">
        <f>IF(N810="sníž. přenesená",J810,0)</f>
        <v>0</v>
      </c>
      <c r="BI810" s="231">
        <f>IF(N810="nulová",J810,0)</f>
        <v>0</v>
      </c>
      <c r="BJ810" s="18" t="s">
        <v>89</v>
      </c>
      <c r="BK810" s="231">
        <f>ROUND(I810*H810,2)</f>
        <v>0</v>
      </c>
      <c r="BL810" s="18" t="s">
        <v>146</v>
      </c>
      <c r="BM810" s="230" t="s">
        <v>1310</v>
      </c>
    </row>
    <row r="811" s="13" customFormat="1">
      <c r="A811" s="13"/>
      <c r="B811" s="237"/>
      <c r="C811" s="238"/>
      <c r="D811" s="232" t="s">
        <v>150</v>
      </c>
      <c r="E811" s="239" t="s">
        <v>1</v>
      </c>
      <c r="F811" s="240" t="s">
        <v>169</v>
      </c>
      <c r="G811" s="238"/>
      <c r="H811" s="239" t="s">
        <v>1</v>
      </c>
      <c r="I811" s="241"/>
      <c r="J811" s="238"/>
      <c r="K811" s="238"/>
      <c r="L811" s="242"/>
      <c r="M811" s="243"/>
      <c r="N811" s="244"/>
      <c r="O811" s="244"/>
      <c r="P811" s="244"/>
      <c r="Q811" s="244"/>
      <c r="R811" s="244"/>
      <c r="S811" s="244"/>
      <c r="T811" s="245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T811" s="246" t="s">
        <v>150</v>
      </c>
      <c r="AU811" s="246" t="s">
        <v>91</v>
      </c>
      <c r="AV811" s="13" t="s">
        <v>89</v>
      </c>
      <c r="AW811" s="13" t="s">
        <v>36</v>
      </c>
      <c r="AX811" s="13" t="s">
        <v>81</v>
      </c>
      <c r="AY811" s="246" t="s">
        <v>139</v>
      </c>
    </row>
    <row r="812" s="14" customFormat="1">
      <c r="A812" s="14"/>
      <c r="B812" s="247"/>
      <c r="C812" s="248"/>
      <c r="D812" s="232" t="s">
        <v>150</v>
      </c>
      <c r="E812" s="249" t="s">
        <v>1</v>
      </c>
      <c r="F812" s="250" t="s">
        <v>1311</v>
      </c>
      <c r="G812" s="248"/>
      <c r="H812" s="251">
        <v>2</v>
      </c>
      <c r="I812" s="252"/>
      <c r="J812" s="248"/>
      <c r="K812" s="248"/>
      <c r="L812" s="253"/>
      <c r="M812" s="254"/>
      <c r="N812" s="255"/>
      <c r="O812" s="255"/>
      <c r="P812" s="255"/>
      <c r="Q812" s="255"/>
      <c r="R812" s="255"/>
      <c r="S812" s="255"/>
      <c r="T812" s="256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T812" s="257" t="s">
        <v>150</v>
      </c>
      <c r="AU812" s="257" t="s">
        <v>91</v>
      </c>
      <c r="AV812" s="14" t="s">
        <v>91</v>
      </c>
      <c r="AW812" s="14" t="s">
        <v>36</v>
      </c>
      <c r="AX812" s="14" t="s">
        <v>81</v>
      </c>
      <c r="AY812" s="257" t="s">
        <v>139</v>
      </c>
    </row>
    <row r="813" s="14" customFormat="1">
      <c r="A813" s="14"/>
      <c r="B813" s="247"/>
      <c r="C813" s="248"/>
      <c r="D813" s="232" t="s">
        <v>150</v>
      </c>
      <c r="E813" s="249" t="s">
        <v>1</v>
      </c>
      <c r="F813" s="250" t="s">
        <v>1312</v>
      </c>
      <c r="G813" s="248"/>
      <c r="H813" s="251">
        <v>2</v>
      </c>
      <c r="I813" s="252"/>
      <c r="J813" s="248"/>
      <c r="K813" s="248"/>
      <c r="L813" s="253"/>
      <c r="M813" s="254"/>
      <c r="N813" s="255"/>
      <c r="O813" s="255"/>
      <c r="P813" s="255"/>
      <c r="Q813" s="255"/>
      <c r="R813" s="255"/>
      <c r="S813" s="255"/>
      <c r="T813" s="256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T813" s="257" t="s">
        <v>150</v>
      </c>
      <c r="AU813" s="257" t="s">
        <v>91</v>
      </c>
      <c r="AV813" s="14" t="s">
        <v>91</v>
      </c>
      <c r="AW813" s="14" t="s">
        <v>36</v>
      </c>
      <c r="AX813" s="14" t="s">
        <v>81</v>
      </c>
      <c r="AY813" s="257" t="s">
        <v>139</v>
      </c>
    </row>
    <row r="814" s="14" customFormat="1">
      <c r="A814" s="14"/>
      <c r="B814" s="247"/>
      <c r="C814" s="248"/>
      <c r="D814" s="232" t="s">
        <v>150</v>
      </c>
      <c r="E814" s="249" t="s">
        <v>1</v>
      </c>
      <c r="F814" s="250" t="s">
        <v>1173</v>
      </c>
      <c r="G814" s="248"/>
      <c r="H814" s="251">
        <v>1</v>
      </c>
      <c r="I814" s="252"/>
      <c r="J814" s="248"/>
      <c r="K814" s="248"/>
      <c r="L814" s="253"/>
      <c r="M814" s="254"/>
      <c r="N814" s="255"/>
      <c r="O814" s="255"/>
      <c r="P814" s="255"/>
      <c r="Q814" s="255"/>
      <c r="R814" s="255"/>
      <c r="S814" s="255"/>
      <c r="T814" s="256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T814" s="257" t="s">
        <v>150</v>
      </c>
      <c r="AU814" s="257" t="s">
        <v>91</v>
      </c>
      <c r="AV814" s="14" t="s">
        <v>91</v>
      </c>
      <c r="AW814" s="14" t="s">
        <v>36</v>
      </c>
      <c r="AX814" s="14" t="s">
        <v>81</v>
      </c>
      <c r="AY814" s="257" t="s">
        <v>139</v>
      </c>
    </row>
    <row r="815" s="16" customFormat="1">
      <c r="A815" s="16"/>
      <c r="B815" s="269"/>
      <c r="C815" s="270"/>
      <c r="D815" s="232" t="s">
        <v>150</v>
      </c>
      <c r="E815" s="271" t="s">
        <v>1</v>
      </c>
      <c r="F815" s="272" t="s">
        <v>172</v>
      </c>
      <c r="G815" s="270"/>
      <c r="H815" s="273">
        <v>5</v>
      </c>
      <c r="I815" s="274"/>
      <c r="J815" s="270"/>
      <c r="K815" s="270"/>
      <c r="L815" s="275"/>
      <c r="M815" s="276"/>
      <c r="N815" s="277"/>
      <c r="O815" s="277"/>
      <c r="P815" s="277"/>
      <c r="Q815" s="277"/>
      <c r="R815" s="277"/>
      <c r="S815" s="277"/>
      <c r="T815" s="278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T815" s="279" t="s">
        <v>150</v>
      </c>
      <c r="AU815" s="279" t="s">
        <v>91</v>
      </c>
      <c r="AV815" s="16" t="s">
        <v>146</v>
      </c>
      <c r="AW815" s="16" t="s">
        <v>36</v>
      </c>
      <c r="AX815" s="16" t="s">
        <v>89</v>
      </c>
      <c r="AY815" s="279" t="s">
        <v>139</v>
      </c>
    </row>
    <row r="816" s="2" customFormat="1" ht="16.5" customHeight="1">
      <c r="A816" s="39"/>
      <c r="B816" s="40"/>
      <c r="C816" s="219" t="s">
        <v>722</v>
      </c>
      <c r="D816" s="219" t="s">
        <v>141</v>
      </c>
      <c r="E816" s="220" t="s">
        <v>1313</v>
      </c>
      <c r="F816" s="221" t="s">
        <v>1314</v>
      </c>
      <c r="G816" s="222" t="s">
        <v>167</v>
      </c>
      <c r="H816" s="223">
        <v>14.35</v>
      </c>
      <c r="I816" s="224"/>
      <c r="J816" s="225">
        <f>ROUND(I816*H816,2)</f>
        <v>0</v>
      </c>
      <c r="K816" s="221" t="s">
        <v>1</v>
      </c>
      <c r="L816" s="45"/>
      <c r="M816" s="226" t="s">
        <v>1</v>
      </c>
      <c r="N816" s="227" t="s">
        <v>46</v>
      </c>
      <c r="O816" s="92"/>
      <c r="P816" s="228">
        <f>O816*H816</f>
        <v>0</v>
      </c>
      <c r="Q816" s="228">
        <v>0</v>
      </c>
      <c r="R816" s="228">
        <f>Q816*H816</f>
        <v>0</v>
      </c>
      <c r="S816" s="228">
        <v>0</v>
      </c>
      <c r="T816" s="229">
        <f>S816*H816</f>
        <v>0</v>
      </c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R816" s="230" t="s">
        <v>146</v>
      </c>
      <c r="AT816" s="230" t="s">
        <v>141</v>
      </c>
      <c r="AU816" s="230" t="s">
        <v>91</v>
      </c>
      <c r="AY816" s="18" t="s">
        <v>139</v>
      </c>
      <c r="BE816" s="231">
        <f>IF(N816="základní",J816,0)</f>
        <v>0</v>
      </c>
      <c r="BF816" s="231">
        <f>IF(N816="snížená",J816,0)</f>
        <v>0</v>
      </c>
      <c r="BG816" s="231">
        <f>IF(N816="zákl. přenesená",J816,0)</f>
        <v>0</v>
      </c>
      <c r="BH816" s="231">
        <f>IF(N816="sníž. přenesená",J816,0)</f>
        <v>0</v>
      </c>
      <c r="BI816" s="231">
        <f>IF(N816="nulová",J816,0)</f>
        <v>0</v>
      </c>
      <c r="BJ816" s="18" t="s">
        <v>89</v>
      </c>
      <c r="BK816" s="231">
        <f>ROUND(I816*H816,2)</f>
        <v>0</v>
      </c>
      <c r="BL816" s="18" t="s">
        <v>146</v>
      </c>
      <c r="BM816" s="230" t="s">
        <v>1315</v>
      </c>
    </row>
    <row r="817" s="13" customFormat="1">
      <c r="A817" s="13"/>
      <c r="B817" s="237"/>
      <c r="C817" s="238"/>
      <c r="D817" s="232" t="s">
        <v>150</v>
      </c>
      <c r="E817" s="239" t="s">
        <v>1</v>
      </c>
      <c r="F817" s="240" t="s">
        <v>169</v>
      </c>
      <c r="G817" s="238"/>
      <c r="H817" s="239" t="s">
        <v>1</v>
      </c>
      <c r="I817" s="241"/>
      <c r="J817" s="238"/>
      <c r="K817" s="238"/>
      <c r="L817" s="242"/>
      <c r="M817" s="243"/>
      <c r="N817" s="244"/>
      <c r="O817" s="244"/>
      <c r="P817" s="244"/>
      <c r="Q817" s="244"/>
      <c r="R817" s="244"/>
      <c r="S817" s="244"/>
      <c r="T817" s="245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T817" s="246" t="s">
        <v>150</v>
      </c>
      <c r="AU817" s="246" t="s">
        <v>91</v>
      </c>
      <c r="AV817" s="13" t="s">
        <v>89</v>
      </c>
      <c r="AW817" s="13" t="s">
        <v>36</v>
      </c>
      <c r="AX817" s="13" t="s">
        <v>81</v>
      </c>
      <c r="AY817" s="246" t="s">
        <v>139</v>
      </c>
    </row>
    <row r="818" s="14" customFormat="1">
      <c r="A818" s="14"/>
      <c r="B818" s="247"/>
      <c r="C818" s="248"/>
      <c r="D818" s="232" t="s">
        <v>150</v>
      </c>
      <c r="E818" s="249" t="s">
        <v>1</v>
      </c>
      <c r="F818" s="250" t="s">
        <v>1171</v>
      </c>
      <c r="G818" s="248"/>
      <c r="H818" s="251">
        <v>6.7999999999999998</v>
      </c>
      <c r="I818" s="252"/>
      <c r="J818" s="248"/>
      <c r="K818" s="248"/>
      <c r="L818" s="253"/>
      <c r="M818" s="254"/>
      <c r="N818" s="255"/>
      <c r="O818" s="255"/>
      <c r="P818" s="255"/>
      <c r="Q818" s="255"/>
      <c r="R818" s="255"/>
      <c r="S818" s="255"/>
      <c r="T818" s="256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T818" s="257" t="s">
        <v>150</v>
      </c>
      <c r="AU818" s="257" t="s">
        <v>91</v>
      </c>
      <c r="AV818" s="14" t="s">
        <v>91</v>
      </c>
      <c r="AW818" s="14" t="s">
        <v>36</v>
      </c>
      <c r="AX818" s="14" t="s">
        <v>81</v>
      </c>
      <c r="AY818" s="257" t="s">
        <v>139</v>
      </c>
    </row>
    <row r="819" s="14" customFormat="1">
      <c r="A819" s="14"/>
      <c r="B819" s="247"/>
      <c r="C819" s="248"/>
      <c r="D819" s="232" t="s">
        <v>150</v>
      </c>
      <c r="E819" s="249" t="s">
        <v>1</v>
      </c>
      <c r="F819" s="250" t="s">
        <v>1172</v>
      </c>
      <c r="G819" s="248"/>
      <c r="H819" s="251">
        <v>6.5499999999999998</v>
      </c>
      <c r="I819" s="252"/>
      <c r="J819" s="248"/>
      <c r="K819" s="248"/>
      <c r="L819" s="253"/>
      <c r="M819" s="254"/>
      <c r="N819" s="255"/>
      <c r="O819" s="255"/>
      <c r="P819" s="255"/>
      <c r="Q819" s="255"/>
      <c r="R819" s="255"/>
      <c r="S819" s="255"/>
      <c r="T819" s="256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T819" s="257" t="s">
        <v>150</v>
      </c>
      <c r="AU819" s="257" t="s">
        <v>91</v>
      </c>
      <c r="AV819" s="14" t="s">
        <v>91</v>
      </c>
      <c r="AW819" s="14" t="s">
        <v>36</v>
      </c>
      <c r="AX819" s="14" t="s">
        <v>81</v>
      </c>
      <c r="AY819" s="257" t="s">
        <v>139</v>
      </c>
    </row>
    <row r="820" s="14" customFormat="1">
      <c r="A820" s="14"/>
      <c r="B820" s="247"/>
      <c r="C820" s="248"/>
      <c r="D820" s="232" t="s">
        <v>150</v>
      </c>
      <c r="E820" s="249" t="s">
        <v>1</v>
      </c>
      <c r="F820" s="250" t="s">
        <v>1173</v>
      </c>
      <c r="G820" s="248"/>
      <c r="H820" s="251">
        <v>1</v>
      </c>
      <c r="I820" s="252"/>
      <c r="J820" s="248"/>
      <c r="K820" s="248"/>
      <c r="L820" s="253"/>
      <c r="M820" s="254"/>
      <c r="N820" s="255"/>
      <c r="O820" s="255"/>
      <c r="P820" s="255"/>
      <c r="Q820" s="255"/>
      <c r="R820" s="255"/>
      <c r="S820" s="255"/>
      <c r="T820" s="256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T820" s="257" t="s">
        <v>150</v>
      </c>
      <c r="AU820" s="257" t="s">
        <v>91</v>
      </c>
      <c r="AV820" s="14" t="s">
        <v>91</v>
      </c>
      <c r="AW820" s="14" t="s">
        <v>36</v>
      </c>
      <c r="AX820" s="14" t="s">
        <v>81</v>
      </c>
      <c r="AY820" s="257" t="s">
        <v>139</v>
      </c>
    </row>
    <row r="821" s="16" customFormat="1">
      <c r="A821" s="16"/>
      <c r="B821" s="269"/>
      <c r="C821" s="270"/>
      <c r="D821" s="232" t="s">
        <v>150</v>
      </c>
      <c r="E821" s="271" t="s">
        <v>1</v>
      </c>
      <c r="F821" s="272" t="s">
        <v>172</v>
      </c>
      <c r="G821" s="270"/>
      <c r="H821" s="273">
        <v>14.35</v>
      </c>
      <c r="I821" s="274"/>
      <c r="J821" s="270"/>
      <c r="K821" s="270"/>
      <c r="L821" s="275"/>
      <c r="M821" s="276"/>
      <c r="N821" s="277"/>
      <c r="O821" s="277"/>
      <c r="P821" s="277"/>
      <c r="Q821" s="277"/>
      <c r="R821" s="277"/>
      <c r="S821" s="277"/>
      <c r="T821" s="278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T821" s="279" t="s">
        <v>150</v>
      </c>
      <c r="AU821" s="279" t="s">
        <v>91</v>
      </c>
      <c r="AV821" s="16" t="s">
        <v>146</v>
      </c>
      <c r="AW821" s="16" t="s">
        <v>36</v>
      </c>
      <c r="AX821" s="16" t="s">
        <v>89</v>
      </c>
      <c r="AY821" s="279" t="s">
        <v>139</v>
      </c>
    </row>
    <row r="822" s="2" customFormat="1" ht="24.15" customHeight="1">
      <c r="A822" s="39"/>
      <c r="B822" s="40"/>
      <c r="C822" s="219" t="s">
        <v>728</v>
      </c>
      <c r="D822" s="219" t="s">
        <v>141</v>
      </c>
      <c r="E822" s="220" t="s">
        <v>1316</v>
      </c>
      <c r="F822" s="221" t="s">
        <v>1317</v>
      </c>
      <c r="G822" s="222" t="s">
        <v>186</v>
      </c>
      <c r="H822" s="223">
        <v>3.5510000000000002</v>
      </c>
      <c r="I822" s="224"/>
      <c r="J822" s="225">
        <f>ROUND(I822*H822,2)</f>
        <v>0</v>
      </c>
      <c r="K822" s="221" t="s">
        <v>145</v>
      </c>
      <c r="L822" s="45"/>
      <c r="M822" s="226" t="s">
        <v>1</v>
      </c>
      <c r="N822" s="227" t="s">
        <v>46</v>
      </c>
      <c r="O822" s="92"/>
      <c r="P822" s="228">
        <f>O822*H822</f>
        <v>0</v>
      </c>
      <c r="Q822" s="228">
        <v>0</v>
      </c>
      <c r="R822" s="228">
        <f>Q822*H822</f>
        <v>0</v>
      </c>
      <c r="S822" s="228">
        <v>0</v>
      </c>
      <c r="T822" s="229">
        <f>S822*H822</f>
        <v>0</v>
      </c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R822" s="230" t="s">
        <v>146</v>
      </c>
      <c r="AT822" s="230" t="s">
        <v>141</v>
      </c>
      <c r="AU822" s="230" t="s">
        <v>91</v>
      </c>
      <c r="AY822" s="18" t="s">
        <v>139</v>
      </c>
      <c r="BE822" s="231">
        <f>IF(N822="základní",J822,0)</f>
        <v>0</v>
      </c>
      <c r="BF822" s="231">
        <f>IF(N822="snížená",J822,0)</f>
        <v>0</v>
      </c>
      <c r="BG822" s="231">
        <f>IF(N822="zákl. přenesená",J822,0)</f>
        <v>0</v>
      </c>
      <c r="BH822" s="231">
        <f>IF(N822="sníž. přenesená",J822,0)</f>
        <v>0</v>
      </c>
      <c r="BI822" s="231">
        <f>IF(N822="nulová",J822,0)</f>
        <v>0</v>
      </c>
      <c r="BJ822" s="18" t="s">
        <v>89</v>
      </c>
      <c r="BK822" s="231">
        <f>ROUND(I822*H822,2)</f>
        <v>0</v>
      </c>
      <c r="BL822" s="18" t="s">
        <v>146</v>
      </c>
      <c r="BM822" s="230" t="s">
        <v>1318</v>
      </c>
    </row>
    <row r="823" s="13" customFormat="1">
      <c r="A823" s="13"/>
      <c r="B823" s="237"/>
      <c r="C823" s="238"/>
      <c r="D823" s="232" t="s">
        <v>150</v>
      </c>
      <c r="E823" s="239" t="s">
        <v>1</v>
      </c>
      <c r="F823" s="240" t="s">
        <v>169</v>
      </c>
      <c r="G823" s="238"/>
      <c r="H823" s="239" t="s">
        <v>1</v>
      </c>
      <c r="I823" s="241"/>
      <c r="J823" s="238"/>
      <c r="K823" s="238"/>
      <c r="L823" s="242"/>
      <c r="M823" s="243"/>
      <c r="N823" s="244"/>
      <c r="O823" s="244"/>
      <c r="P823" s="244"/>
      <c r="Q823" s="244"/>
      <c r="R823" s="244"/>
      <c r="S823" s="244"/>
      <c r="T823" s="245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T823" s="246" t="s">
        <v>150</v>
      </c>
      <c r="AU823" s="246" t="s">
        <v>91</v>
      </c>
      <c r="AV823" s="13" t="s">
        <v>89</v>
      </c>
      <c r="AW823" s="13" t="s">
        <v>36</v>
      </c>
      <c r="AX823" s="13" t="s">
        <v>81</v>
      </c>
      <c r="AY823" s="246" t="s">
        <v>139</v>
      </c>
    </row>
    <row r="824" s="14" customFormat="1">
      <c r="A824" s="14"/>
      <c r="B824" s="247"/>
      <c r="C824" s="248"/>
      <c r="D824" s="232" t="s">
        <v>150</v>
      </c>
      <c r="E824" s="249" t="s">
        <v>1</v>
      </c>
      <c r="F824" s="250" t="s">
        <v>1319</v>
      </c>
      <c r="G824" s="248"/>
      <c r="H824" s="251">
        <v>2.1389999999999998</v>
      </c>
      <c r="I824" s="252"/>
      <c r="J824" s="248"/>
      <c r="K824" s="248"/>
      <c r="L824" s="253"/>
      <c r="M824" s="254"/>
      <c r="N824" s="255"/>
      <c r="O824" s="255"/>
      <c r="P824" s="255"/>
      <c r="Q824" s="255"/>
      <c r="R824" s="255"/>
      <c r="S824" s="255"/>
      <c r="T824" s="256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57" t="s">
        <v>150</v>
      </c>
      <c r="AU824" s="257" t="s">
        <v>91</v>
      </c>
      <c r="AV824" s="14" t="s">
        <v>91</v>
      </c>
      <c r="AW824" s="14" t="s">
        <v>36</v>
      </c>
      <c r="AX824" s="14" t="s">
        <v>81</v>
      </c>
      <c r="AY824" s="257" t="s">
        <v>139</v>
      </c>
    </row>
    <row r="825" s="14" customFormat="1">
      <c r="A825" s="14"/>
      <c r="B825" s="247"/>
      <c r="C825" s="248"/>
      <c r="D825" s="232" t="s">
        <v>150</v>
      </c>
      <c r="E825" s="249" t="s">
        <v>1</v>
      </c>
      <c r="F825" s="250" t="s">
        <v>1320</v>
      </c>
      <c r="G825" s="248"/>
      <c r="H825" s="251">
        <v>2.0609999999999999</v>
      </c>
      <c r="I825" s="252"/>
      <c r="J825" s="248"/>
      <c r="K825" s="248"/>
      <c r="L825" s="253"/>
      <c r="M825" s="254"/>
      <c r="N825" s="255"/>
      <c r="O825" s="255"/>
      <c r="P825" s="255"/>
      <c r="Q825" s="255"/>
      <c r="R825" s="255"/>
      <c r="S825" s="255"/>
      <c r="T825" s="256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57" t="s">
        <v>150</v>
      </c>
      <c r="AU825" s="257" t="s">
        <v>91</v>
      </c>
      <c r="AV825" s="14" t="s">
        <v>91</v>
      </c>
      <c r="AW825" s="14" t="s">
        <v>36</v>
      </c>
      <c r="AX825" s="14" t="s">
        <v>81</v>
      </c>
      <c r="AY825" s="257" t="s">
        <v>139</v>
      </c>
    </row>
    <row r="826" s="14" customFormat="1">
      <c r="A826" s="14"/>
      <c r="B826" s="247"/>
      <c r="C826" s="248"/>
      <c r="D826" s="232" t="s">
        <v>150</v>
      </c>
      <c r="E826" s="249" t="s">
        <v>1</v>
      </c>
      <c r="F826" s="250" t="s">
        <v>1321</v>
      </c>
      <c r="G826" s="248"/>
      <c r="H826" s="251">
        <v>0.315</v>
      </c>
      <c r="I826" s="252"/>
      <c r="J826" s="248"/>
      <c r="K826" s="248"/>
      <c r="L826" s="253"/>
      <c r="M826" s="254"/>
      <c r="N826" s="255"/>
      <c r="O826" s="255"/>
      <c r="P826" s="255"/>
      <c r="Q826" s="255"/>
      <c r="R826" s="255"/>
      <c r="S826" s="255"/>
      <c r="T826" s="256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T826" s="257" t="s">
        <v>150</v>
      </c>
      <c r="AU826" s="257" t="s">
        <v>91</v>
      </c>
      <c r="AV826" s="14" t="s">
        <v>91</v>
      </c>
      <c r="AW826" s="14" t="s">
        <v>36</v>
      </c>
      <c r="AX826" s="14" t="s">
        <v>81</v>
      </c>
      <c r="AY826" s="257" t="s">
        <v>139</v>
      </c>
    </row>
    <row r="827" s="13" customFormat="1">
      <c r="A827" s="13"/>
      <c r="B827" s="237"/>
      <c r="C827" s="238"/>
      <c r="D827" s="232" t="s">
        <v>150</v>
      </c>
      <c r="E827" s="239" t="s">
        <v>1</v>
      </c>
      <c r="F827" s="240" t="s">
        <v>1322</v>
      </c>
      <c r="G827" s="238"/>
      <c r="H827" s="239" t="s">
        <v>1</v>
      </c>
      <c r="I827" s="241"/>
      <c r="J827" s="238"/>
      <c r="K827" s="238"/>
      <c r="L827" s="242"/>
      <c r="M827" s="243"/>
      <c r="N827" s="244"/>
      <c r="O827" s="244"/>
      <c r="P827" s="244"/>
      <c r="Q827" s="244"/>
      <c r="R827" s="244"/>
      <c r="S827" s="244"/>
      <c r="T827" s="245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T827" s="246" t="s">
        <v>150</v>
      </c>
      <c r="AU827" s="246" t="s">
        <v>91</v>
      </c>
      <c r="AV827" s="13" t="s">
        <v>89</v>
      </c>
      <c r="AW827" s="13" t="s">
        <v>36</v>
      </c>
      <c r="AX827" s="13" t="s">
        <v>81</v>
      </c>
      <c r="AY827" s="246" t="s">
        <v>139</v>
      </c>
    </row>
    <row r="828" s="13" customFormat="1">
      <c r="A828" s="13"/>
      <c r="B828" s="237"/>
      <c r="C828" s="238"/>
      <c r="D828" s="232" t="s">
        <v>150</v>
      </c>
      <c r="E828" s="239" t="s">
        <v>1</v>
      </c>
      <c r="F828" s="240" t="s">
        <v>169</v>
      </c>
      <c r="G828" s="238"/>
      <c r="H828" s="239" t="s">
        <v>1</v>
      </c>
      <c r="I828" s="241"/>
      <c r="J828" s="238"/>
      <c r="K828" s="238"/>
      <c r="L828" s="242"/>
      <c r="M828" s="243"/>
      <c r="N828" s="244"/>
      <c r="O828" s="244"/>
      <c r="P828" s="244"/>
      <c r="Q828" s="244"/>
      <c r="R828" s="244"/>
      <c r="S828" s="244"/>
      <c r="T828" s="245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T828" s="246" t="s">
        <v>150</v>
      </c>
      <c r="AU828" s="246" t="s">
        <v>91</v>
      </c>
      <c r="AV828" s="13" t="s">
        <v>89</v>
      </c>
      <c r="AW828" s="13" t="s">
        <v>36</v>
      </c>
      <c r="AX828" s="13" t="s">
        <v>81</v>
      </c>
      <c r="AY828" s="246" t="s">
        <v>139</v>
      </c>
    </row>
    <row r="829" s="14" customFormat="1">
      <c r="A829" s="14"/>
      <c r="B829" s="247"/>
      <c r="C829" s="248"/>
      <c r="D829" s="232" t="s">
        <v>150</v>
      </c>
      <c r="E829" s="249" t="s">
        <v>1</v>
      </c>
      <c r="F829" s="250" t="s">
        <v>1088</v>
      </c>
      <c r="G829" s="248"/>
      <c r="H829" s="251">
        <v>-0.27200000000000002</v>
      </c>
      <c r="I829" s="252"/>
      <c r="J829" s="248"/>
      <c r="K829" s="248"/>
      <c r="L829" s="253"/>
      <c r="M829" s="254"/>
      <c r="N829" s="255"/>
      <c r="O829" s="255"/>
      <c r="P829" s="255"/>
      <c r="Q829" s="255"/>
      <c r="R829" s="255"/>
      <c r="S829" s="255"/>
      <c r="T829" s="256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T829" s="257" t="s">
        <v>150</v>
      </c>
      <c r="AU829" s="257" t="s">
        <v>91</v>
      </c>
      <c r="AV829" s="14" t="s">
        <v>91</v>
      </c>
      <c r="AW829" s="14" t="s">
        <v>36</v>
      </c>
      <c r="AX829" s="14" t="s">
        <v>81</v>
      </c>
      <c r="AY829" s="257" t="s">
        <v>139</v>
      </c>
    </row>
    <row r="830" s="14" customFormat="1">
      <c r="A830" s="14"/>
      <c r="B830" s="247"/>
      <c r="C830" s="248"/>
      <c r="D830" s="232" t="s">
        <v>150</v>
      </c>
      <c r="E830" s="249" t="s">
        <v>1</v>
      </c>
      <c r="F830" s="250" t="s">
        <v>1089</v>
      </c>
      <c r="G830" s="248"/>
      <c r="H830" s="251">
        <v>-0.26200000000000001</v>
      </c>
      <c r="I830" s="252"/>
      <c r="J830" s="248"/>
      <c r="K830" s="248"/>
      <c r="L830" s="253"/>
      <c r="M830" s="254"/>
      <c r="N830" s="255"/>
      <c r="O830" s="255"/>
      <c r="P830" s="255"/>
      <c r="Q830" s="255"/>
      <c r="R830" s="255"/>
      <c r="S830" s="255"/>
      <c r="T830" s="256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T830" s="257" t="s">
        <v>150</v>
      </c>
      <c r="AU830" s="257" t="s">
        <v>91</v>
      </c>
      <c r="AV830" s="14" t="s">
        <v>91</v>
      </c>
      <c r="AW830" s="14" t="s">
        <v>36</v>
      </c>
      <c r="AX830" s="14" t="s">
        <v>81</v>
      </c>
      <c r="AY830" s="257" t="s">
        <v>139</v>
      </c>
    </row>
    <row r="831" s="14" customFormat="1">
      <c r="A831" s="14"/>
      <c r="B831" s="247"/>
      <c r="C831" s="248"/>
      <c r="D831" s="232" t="s">
        <v>150</v>
      </c>
      <c r="E831" s="249" t="s">
        <v>1</v>
      </c>
      <c r="F831" s="250" t="s">
        <v>1090</v>
      </c>
      <c r="G831" s="248"/>
      <c r="H831" s="251">
        <v>-0.040000000000000001</v>
      </c>
      <c r="I831" s="252"/>
      <c r="J831" s="248"/>
      <c r="K831" s="248"/>
      <c r="L831" s="253"/>
      <c r="M831" s="254"/>
      <c r="N831" s="255"/>
      <c r="O831" s="255"/>
      <c r="P831" s="255"/>
      <c r="Q831" s="255"/>
      <c r="R831" s="255"/>
      <c r="S831" s="255"/>
      <c r="T831" s="256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T831" s="257" t="s">
        <v>150</v>
      </c>
      <c r="AU831" s="257" t="s">
        <v>91</v>
      </c>
      <c r="AV831" s="14" t="s">
        <v>91</v>
      </c>
      <c r="AW831" s="14" t="s">
        <v>36</v>
      </c>
      <c r="AX831" s="14" t="s">
        <v>81</v>
      </c>
      <c r="AY831" s="257" t="s">
        <v>139</v>
      </c>
    </row>
    <row r="832" s="13" customFormat="1">
      <c r="A832" s="13"/>
      <c r="B832" s="237"/>
      <c r="C832" s="238"/>
      <c r="D832" s="232" t="s">
        <v>150</v>
      </c>
      <c r="E832" s="239" t="s">
        <v>1</v>
      </c>
      <c r="F832" s="240" t="s">
        <v>443</v>
      </c>
      <c r="G832" s="238"/>
      <c r="H832" s="239" t="s">
        <v>1</v>
      </c>
      <c r="I832" s="241"/>
      <c r="J832" s="238"/>
      <c r="K832" s="238"/>
      <c r="L832" s="242"/>
      <c r="M832" s="243"/>
      <c r="N832" s="244"/>
      <c r="O832" s="244"/>
      <c r="P832" s="244"/>
      <c r="Q832" s="244"/>
      <c r="R832" s="244"/>
      <c r="S832" s="244"/>
      <c r="T832" s="245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T832" s="246" t="s">
        <v>150</v>
      </c>
      <c r="AU832" s="246" t="s">
        <v>91</v>
      </c>
      <c r="AV832" s="13" t="s">
        <v>89</v>
      </c>
      <c r="AW832" s="13" t="s">
        <v>36</v>
      </c>
      <c r="AX832" s="13" t="s">
        <v>81</v>
      </c>
      <c r="AY832" s="246" t="s">
        <v>139</v>
      </c>
    </row>
    <row r="833" s="13" customFormat="1">
      <c r="A833" s="13"/>
      <c r="B833" s="237"/>
      <c r="C833" s="238"/>
      <c r="D833" s="232" t="s">
        <v>150</v>
      </c>
      <c r="E833" s="239" t="s">
        <v>1</v>
      </c>
      <c r="F833" s="240" t="s">
        <v>169</v>
      </c>
      <c r="G833" s="238"/>
      <c r="H833" s="239" t="s">
        <v>1</v>
      </c>
      <c r="I833" s="241"/>
      <c r="J833" s="238"/>
      <c r="K833" s="238"/>
      <c r="L833" s="242"/>
      <c r="M833" s="243"/>
      <c r="N833" s="244"/>
      <c r="O833" s="244"/>
      <c r="P833" s="244"/>
      <c r="Q833" s="244"/>
      <c r="R833" s="244"/>
      <c r="S833" s="244"/>
      <c r="T833" s="245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46" t="s">
        <v>150</v>
      </c>
      <c r="AU833" s="246" t="s">
        <v>91</v>
      </c>
      <c r="AV833" s="13" t="s">
        <v>89</v>
      </c>
      <c r="AW833" s="13" t="s">
        <v>36</v>
      </c>
      <c r="AX833" s="13" t="s">
        <v>81</v>
      </c>
      <c r="AY833" s="246" t="s">
        <v>139</v>
      </c>
    </row>
    <row r="834" s="14" customFormat="1">
      <c r="A834" s="14"/>
      <c r="B834" s="247"/>
      <c r="C834" s="248"/>
      <c r="D834" s="232" t="s">
        <v>150</v>
      </c>
      <c r="E834" s="249" t="s">
        <v>1</v>
      </c>
      <c r="F834" s="250" t="s">
        <v>1323</v>
      </c>
      <c r="G834" s="248"/>
      <c r="H834" s="251">
        <v>-0.185</v>
      </c>
      <c r="I834" s="252"/>
      <c r="J834" s="248"/>
      <c r="K834" s="248"/>
      <c r="L834" s="253"/>
      <c r="M834" s="254"/>
      <c r="N834" s="255"/>
      <c r="O834" s="255"/>
      <c r="P834" s="255"/>
      <c r="Q834" s="255"/>
      <c r="R834" s="255"/>
      <c r="S834" s="255"/>
      <c r="T834" s="256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T834" s="257" t="s">
        <v>150</v>
      </c>
      <c r="AU834" s="257" t="s">
        <v>91</v>
      </c>
      <c r="AV834" s="14" t="s">
        <v>91</v>
      </c>
      <c r="AW834" s="14" t="s">
        <v>36</v>
      </c>
      <c r="AX834" s="14" t="s">
        <v>81</v>
      </c>
      <c r="AY834" s="257" t="s">
        <v>139</v>
      </c>
    </row>
    <row r="835" s="14" customFormat="1">
      <c r="A835" s="14"/>
      <c r="B835" s="247"/>
      <c r="C835" s="248"/>
      <c r="D835" s="232" t="s">
        <v>150</v>
      </c>
      <c r="E835" s="249" t="s">
        <v>1</v>
      </c>
      <c r="F835" s="250" t="s">
        <v>1324</v>
      </c>
      <c r="G835" s="248"/>
      <c r="H835" s="251">
        <v>-0.17799999999999999</v>
      </c>
      <c r="I835" s="252"/>
      <c r="J835" s="248"/>
      <c r="K835" s="248"/>
      <c r="L835" s="253"/>
      <c r="M835" s="254"/>
      <c r="N835" s="255"/>
      <c r="O835" s="255"/>
      <c r="P835" s="255"/>
      <c r="Q835" s="255"/>
      <c r="R835" s="255"/>
      <c r="S835" s="255"/>
      <c r="T835" s="256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T835" s="257" t="s">
        <v>150</v>
      </c>
      <c r="AU835" s="257" t="s">
        <v>91</v>
      </c>
      <c r="AV835" s="14" t="s">
        <v>91</v>
      </c>
      <c r="AW835" s="14" t="s">
        <v>36</v>
      </c>
      <c r="AX835" s="14" t="s">
        <v>81</v>
      </c>
      <c r="AY835" s="257" t="s">
        <v>139</v>
      </c>
    </row>
    <row r="836" s="14" customFormat="1">
      <c r="A836" s="14"/>
      <c r="B836" s="247"/>
      <c r="C836" s="248"/>
      <c r="D836" s="232" t="s">
        <v>150</v>
      </c>
      <c r="E836" s="249" t="s">
        <v>1</v>
      </c>
      <c r="F836" s="250" t="s">
        <v>1325</v>
      </c>
      <c r="G836" s="248"/>
      <c r="H836" s="251">
        <v>-0.027</v>
      </c>
      <c r="I836" s="252"/>
      <c r="J836" s="248"/>
      <c r="K836" s="248"/>
      <c r="L836" s="253"/>
      <c r="M836" s="254"/>
      <c r="N836" s="255"/>
      <c r="O836" s="255"/>
      <c r="P836" s="255"/>
      <c r="Q836" s="255"/>
      <c r="R836" s="255"/>
      <c r="S836" s="255"/>
      <c r="T836" s="256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257" t="s">
        <v>150</v>
      </c>
      <c r="AU836" s="257" t="s">
        <v>91</v>
      </c>
      <c r="AV836" s="14" t="s">
        <v>91</v>
      </c>
      <c r="AW836" s="14" t="s">
        <v>36</v>
      </c>
      <c r="AX836" s="14" t="s">
        <v>81</v>
      </c>
      <c r="AY836" s="257" t="s">
        <v>139</v>
      </c>
    </row>
    <row r="837" s="16" customFormat="1">
      <c r="A837" s="16"/>
      <c r="B837" s="269"/>
      <c r="C837" s="270"/>
      <c r="D837" s="232" t="s">
        <v>150</v>
      </c>
      <c r="E837" s="271" t="s">
        <v>1</v>
      </c>
      <c r="F837" s="272" t="s">
        <v>172</v>
      </c>
      <c r="G837" s="270"/>
      <c r="H837" s="273">
        <v>3.5510000000000002</v>
      </c>
      <c r="I837" s="274"/>
      <c r="J837" s="270"/>
      <c r="K837" s="270"/>
      <c r="L837" s="275"/>
      <c r="M837" s="276"/>
      <c r="N837" s="277"/>
      <c r="O837" s="277"/>
      <c r="P837" s="277"/>
      <c r="Q837" s="277"/>
      <c r="R837" s="277"/>
      <c r="S837" s="277"/>
      <c r="T837" s="278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T837" s="279" t="s">
        <v>150</v>
      </c>
      <c r="AU837" s="279" t="s">
        <v>91</v>
      </c>
      <c r="AV837" s="16" t="s">
        <v>146</v>
      </c>
      <c r="AW837" s="16" t="s">
        <v>36</v>
      </c>
      <c r="AX837" s="16" t="s">
        <v>89</v>
      </c>
      <c r="AY837" s="279" t="s">
        <v>139</v>
      </c>
    </row>
    <row r="838" s="12" customFormat="1" ht="20.88" customHeight="1">
      <c r="A838" s="12"/>
      <c r="B838" s="203"/>
      <c r="C838" s="204"/>
      <c r="D838" s="205" t="s">
        <v>80</v>
      </c>
      <c r="E838" s="217" t="s">
        <v>656</v>
      </c>
      <c r="F838" s="217" t="s">
        <v>657</v>
      </c>
      <c r="G838" s="204"/>
      <c r="H838" s="204"/>
      <c r="I838" s="207"/>
      <c r="J838" s="218">
        <f>BK838</f>
        <v>0</v>
      </c>
      <c r="K838" s="204"/>
      <c r="L838" s="209"/>
      <c r="M838" s="210"/>
      <c r="N838" s="211"/>
      <c r="O838" s="211"/>
      <c r="P838" s="212">
        <f>SUM(P839:P859)</f>
        <v>0</v>
      </c>
      <c r="Q838" s="211"/>
      <c r="R838" s="212">
        <f>SUM(R839:R859)</f>
        <v>0.087820200000000001</v>
      </c>
      <c r="S838" s="211"/>
      <c r="T838" s="213">
        <f>SUM(T839:T859)</f>
        <v>0</v>
      </c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R838" s="214" t="s">
        <v>89</v>
      </c>
      <c r="AT838" s="215" t="s">
        <v>80</v>
      </c>
      <c r="AU838" s="215" t="s">
        <v>91</v>
      </c>
      <c r="AY838" s="214" t="s">
        <v>139</v>
      </c>
      <c r="BK838" s="216">
        <f>SUM(BK839:BK859)</f>
        <v>0</v>
      </c>
    </row>
    <row r="839" s="2" customFormat="1" ht="24.15" customHeight="1">
      <c r="A839" s="39"/>
      <c r="B839" s="40"/>
      <c r="C839" s="219" t="s">
        <v>735</v>
      </c>
      <c r="D839" s="219" t="s">
        <v>141</v>
      </c>
      <c r="E839" s="220" t="s">
        <v>1326</v>
      </c>
      <c r="F839" s="221" t="s">
        <v>1327</v>
      </c>
      <c r="G839" s="222" t="s">
        <v>167</v>
      </c>
      <c r="H839" s="223">
        <v>91.280000000000001</v>
      </c>
      <c r="I839" s="224"/>
      <c r="J839" s="225">
        <f>ROUND(I839*H839,2)</f>
        <v>0</v>
      </c>
      <c r="K839" s="221" t="s">
        <v>145</v>
      </c>
      <c r="L839" s="45"/>
      <c r="M839" s="226" t="s">
        <v>1</v>
      </c>
      <c r="N839" s="227" t="s">
        <v>46</v>
      </c>
      <c r="O839" s="92"/>
      <c r="P839" s="228">
        <f>O839*H839</f>
        <v>0</v>
      </c>
      <c r="Q839" s="228">
        <v>0</v>
      </c>
      <c r="R839" s="228">
        <f>Q839*H839</f>
        <v>0</v>
      </c>
      <c r="S839" s="228">
        <v>0</v>
      </c>
      <c r="T839" s="229">
        <f>S839*H839</f>
        <v>0</v>
      </c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R839" s="230" t="s">
        <v>146</v>
      </c>
      <c r="AT839" s="230" t="s">
        <v>141</v>
      </c>
      <c r="AU839" s="230" t="s">
        <v>157</v>
      </c>
      <c r="AY839" s="18" t="s">
        <v>139</v>
      </c>
      <c r="BE839" s="231">
        <f>IF(N839="základní",J839,0)</f>
        <v>0</v>
      </c>
      <c r="BF839" s="231">
        <f>IF(N839="snížená",J839,0)</f>
        <v>0</v>
      </c>
      <c r="BG839" s="231">
        <f>IF(N839="zákl. přenesená",J839,0)</f>
        <v>0</v>
      </c>
      <c r="BH839" s="231">
        <f>IF(N839="sníž. přenesená",J839,0)</f>
        <v>0</v>
      </c>
      <c r="BI839" s="231">
        <f>IF(N839="nulová",J839,0)</f>
        <v>0</v>
      </c>
      <c r="BJ839" s="18" t="s">
        <v>89</v>
      </c>
      <c r="BK839" s="231">
        <f>ROUND(I839*H839,2)</f>
        <v>0</v>
      </c>
      <c r="BL839" s="18" t="s">
        <v>146</v>
      </c>
      <c r="BM839" s="230" t="s">
        <v>1328</v>
      </c>
    </row>
    <row r="840" s="13" customFormat="1">
      <c r="A840" s="13"/>
      <c r="B840" s="237"/>
      <c r="C840" s="238"/>
      <c r="D840" s="232" t="s">
        <v>150</v>
      </c>
      <c r="E840" s="239" t="s">
        <v>1</v>
      </c>
      <c r="F840" s="240" t="s">
        <v>1046</v>
      </c>
      <c r="G840" s="238"/>
      <c r="H840" s="239" t="s">
        <v>1</v>
      </c>
      <c r="I840" s="241"/>
      <c r="J840" s="238"/>
      <c r="K840" s="238"/>
      <c r="L840" s="242"/>
      <c r="M840" s="243"/>
      <c r="N840" s="244"/>
      <c r="O840" s="244"/>
      <c r="P840" s="244"/>
      <c r="Q840" s="244"/>
      <c r="R840" s="244"/>
      <c r="S840" s="244"/>
      <c r="T840" s="245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T840" s="246" t="s">
        <v>150</v>
      </c>
      <c r="AU840" s="246" t="s">
        <v>157</v>
      </c>
      <c r="AV840" s="13" t="s">
        <v>89</v>
      </c>
      <c r="AW840" s="13" t="s">
        <v>36</v>
      </c>
      <c r="AX840" s="13" t="s">
        <v>81</v>
      </c>
      <c r="AY840" s="246" t="s">
        <v>139</v>
      </c>
    </row>
    <row r="841" s="13" customFormat="1">
      <c r="A841" s="13"/>
      <c r="B841" s="237"/>
      <c r="C841" s="238"/>
      <c r="D841" s="232" t="s">
        <v>150</v>
      </c>
      <c r="E841" s="239" t="s">
        <v>1</v>
      </c>
      <c r="F841" s="240" t="s">
        <v>883</v>
      </c>
      <c r="G841" s="238"/>
      <c r="H841" s="239" t="s">
        <v>1</v>
      </c>
      <c r="I841" s="241"/>
      <c r="J841" s="238"/>
      <c r="K841" s="238"/>
      <c r="L841" s="242"/>
      <c r="M841" s="243"/>
      <c r="N841" s="244"/>
      <c r="O841" s="244"/>
      <c r="P841" s="244"/>
      <c r="Q841" s="244"/>
      <c r="R841" s="244"/>
      <c r="S841" s="244"/>
      <c r="T841" s="245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T841" s="246" t="s">
        <v>150</v>
      </c>
      <c r="AU841" s="246" t="s">
        <v>157</v>
      </c>
      <c r="AV841" s="13" t="s">
        <v>89</v>
      </c>
      <c r="AW841" s="13" t="s">
        <v>36</v>
      </c>
      <c r="AX841" s="13" t="s">
        <v>81</v>
      </c>
      <c r="AY841" s="246" t="s">
        <v>139</v>
      </c>
    </row>
    <row r="842" s="14" customFormat="1">
      <c r="A842" s="14"/>
      <c r="B842" s="247"/>
      <c r="C842" s="248"/>
      <c r="D842" s="232" t="s">
        <v>150</v>
      </c>
      <c r="E842" s="249" t="s">
        <v>1</v>
      </c>
      <c r="F842" s="250" t="s">
        <v>1329</v>
      </c>
      <c r="G842" s="248"/>
      <c r="H842" s="251">
        <v>52.719999999999999</v>
      </c>
      <c r="I842" s="252"/>
      <c r="J842" s="248"/>
      <c r="K842" s="248"/>
      <c r="L842" s="253"/>
      <c r="M842" s="254"/>
      <c r="N842" s="255"/>
      <c r="O842" s="255"/>
      <c r="P842" s="255"/>
      <c r="Q842" s="255"/>
      <c r="R842" s="255"/>
      <c r="S842" s="255"/>
      <c r="T842" s="256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T842" s="257" t="s">
        <v>150</v>
      </c>
      <c r="AU842" s="257" t="s">
        <v>157</v>
      </c>
      <c r="AV842" s="14" t="s">
        <v>91</v>
      </c>
      <c r="AW842" s="14" t="s">
        <v>36</v>
      </c>
      <c r="AX842" s="14" t="s">
        <v>81</v>
      </c>
      <c r="AY842" s="257" t="s">
        <v>139</v>
      </c>
    </row>
    <row r="843" s="14" customFormat="1">
      <c r="A843" s="14"/>
      <c r="B843" s="247"/>
      <c r="C843" s="248"/>
      <c r="D843" s="232" t="s">
        <v>150</v>
      </c>
      <c r="E843" s="249" t="s">
        <v>1</v>
      </c>
      <c r="F843" s="250" t="s">
        <v>1330</v>
      </c>
      <c r="G843" s="248"/>
      <c r="H843" s="251">
        <v>16.02</v>
      </c>
      <c r="I843" s="252"/>
      <c r="J843" s="248"/>
      <c r="K843" s="248"/>
      <c r="L843" s="253"/>
      <c r="M843" s="254"/>
      <c r="N843" s="255"/>
      <c r="O843" s="255"/>
      <c r="P843" s="255"/>
      <c r="Q843" s="255"/>
      <c r="R843" s="255"/>
      <c r="S843" s="255"/>
      <c r="T843" s="256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T843" s="257" t="s">
        <v>150</v>
      </c>
      <c r="AU843" s="257" t="s">
        <v>157</v>
      </c>
      <c r="AV843" s="14" t="s">
        <v>91</v>
      </c>
      <c r="AW843" s="14" t="s">
        <v>36</v>
      </c>
      <c r="AX843" s="14" t="s">
        <v>81</v>
      </c>
      <c r="AY843" s="257" t="s">
        <v>139</v>
      </c>
    </row>
    <row r="844" s="13" customFormat="1">
      <c r="A844" s="13"/>
      <c r="B844" s="237"/>
      <c r="C844" s="238"/>
      <c r="D844" s="232" t="s">
        <v>150</v>
      </c>
      <c r="E844" s="239" t="s">
        <v>1</v>
      </c>
      <c r="F844" s="240" t="s">
        <v>169</v>
      </c>
      <c r="G844" s="238"/>
      <c r="H844" s="239" t="s">
        <v>1</v>
      </c>
      <c r="I844" s="241"/>
      <c r="J844" s="238"/>
      <c r="K844" s="238"/>
      <c r="L844" s="242"/>
      <c r="M844" s="243"/>
      <c r="N844" s="244"/>
      <c r="O844" s="244"/>
      <c r="P844" s="244"/>
      <c r="Q844" s="244"/>
      <c r="R844" s="244"/>
      <c r="S844" s="244"/>
      <c r="T844" s="245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T844" s="246" t="s">
        <v>150</v>
      </c>
      <c r="AU844" s="246" t="s">
        <v>157</v>
      </c>
      <c r="AV844" s="13" t="s">
        <v>89</v>
      </c>
      <c r="AW844" s="13" t="s">
        <v>36</v>
      </c>
      <c r="AX844" s="13" t="s">
        <v>81</v>
      </c>
      <c r="AY844" s="246" t="s">
        <v>139</v>
      </c>
    </row>
    <row r="845" s="14" customFormat="1">
      <c r="A845" s="14"/>
      <c r="B845" s="247"/>
      <c r="C845" s="248"/>
      <c r="D845" s="232" t="s">
        <v>150</v>
      </c>
      <c r="E845" s="249" t="s">
        <v>1</v>
      </c>
      <c r="F845" s="250" t="s">
        <v>1331</v>
      </c>
      <c r="G845" s="248"/>
      <c r="H845" s="251">
        <v>12.199999999999999</v>
      </c>
      <c r="I845" s="252"/>
      <c r="J845" s="248"/>
      <c r="K845" s="248"/>
      <c r="L845" s="253"/>
      <c r="M845" s="254"/>
      <c r="N845" s="255"/>
      <c r="O845" s="255"/>
      <c r="P845" s="255"/>
      <c r="Q845" s="255"/>
      <c r="R845" s="255"/>
      <c r="S845" s="255"/>
      <c r="T845" s="256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T845" s="257" t="s">
        <v>150</v>
      </c>
      <c r="AU845" s="257" t="s">
        <v>157</v>
      </c>
      <c r="AV845" s="14" t="s">
        <v>91</v>
      </c>
      <c r="AW845" s="14" t="s">
        <v>36</v>
      </c>
      <c r="AX845" s="14" t="s">
        <v>81</v>
      </c>
      <c r="AY845" s="257" t="s">
        <v>139</v>
      </c>
    </row>
    <row r="846" s="14" customFormat="1">
      <c r="A846" s="14"/>
      <c r="B846" s="247"/>
      <c r="C846" s="248"/>
      <c r="D846" s="232" t="s">
        <v>150</v>
      </c>
      <c r="E846" s="249" t="s">
        <v>1</v>
      </c>
      <c r="F846" s="250" t="s">
        <v>1332</v>
      </c>
      <c r="G846" s="248"/>
      <c r="H846" s="251">
        <v>10.34</v>
      </c>
      <c r="I846" s="252"/>
      <c r="J846" s="248"/>
      <c r="K846" s="248"/>
      <c r="L846" s="253"/>
      <c r="M846" s="254"/>
      <c r="N846" s="255"/>
      <c r="O846" s="255"/>
      <c r="P846" s="255"/>
      <c r="Q846" s="255"/>
      <c r="R846" s="255"/>
      <c r="S846" s="255"/>
      <c r="T846" s="256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T846" s="257" t="s">
        <v>150</v>
      </c>
      <c r="AU846" s="257" t="s">
        <v>157</v>
      </c>
      <c r="AV846" s="14" t="s">
        <v>91</v>
      </c>
      <c r="AW846" s="14" t="s">
        <v>36</v>
      </c>
      <c r="AX846" s="14" t="s">
        <v>81</v>
      </c>
      <c r="AY846" s="257" t="s">
        <v>139</v>
      </c>
    </row>
    <row r="847" s="16" customFormat="1">
      <c r="A847" s="16"/>
      <c r="B847" s="269"/>
      <c r="C847" s="270"/>
      <c r="D847" s="232" t="s">
        <v>150</v>
      </c>
      <c r="E847" s="271" t="s">
        <v>1</v>
      </c>
      <c r="F847" s="272" t="s">
        <v>172</v>
      </c>
      <c r="G847" s="270"/>
      <c r="H847" s="273">
        <v>91.280000000000001</v>
      </c>
      <c r="I847" s="274"/>
      <c r="J847" s="270"/>
      <c r="K847" s="270"/>
      <c r="L847" s="275"/>
      <c r="M847" s="276"/>
      <c r="N847" s="277"/>
      <c r="O847" s="277"/>
      <c r="P847" s="277"/>
      <c r="Q847" s="277"/>
      <c r="R847" s="277"/>
      <c r="S847" s="277"/>
      <c r="T847" s="278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T847" s="279" t="s">
        <v>150</v>
      </c>
      <c r="AU847" s="279" t="s">
        <v>157</v>
      </c>
      <c r="AV847" s="16" t="s">
        <v>146</v>
      </c>
      <c r="AW847" s="16" t="s">
        <v>36</v>
      </c>
      <c r="AX847" s="16" t="s">
        <v>89</v>
      </c>
      <c r="AY847" s="279" t="s">
        <v>139</v>
      </c>
    </row>
    <row r="848" s="2" customFormat="1" ht="24.15" customHeight="1">
      <c r="A848" s="39"/>
      <c r="B848" s="40"/>
      <c r="C848" s="219" t="s">
        <v>742</v>
      </c>
      <c r="D848" s="219" t="s">
        <v>141</v>
      </c>
      <c r="E848" s="220" t="s">
        <v>659</v>
      </c>
      <c r="F848" s="221" t="s">
        <v>660</v>
      </c>
      <c r="G848" s="222" t="s">
        <v>167</v>
      </c>
      <c r="H848" s="223">
        <v>59.020000000000003</v>
      </c>
      <c r="I848" s="224"/>
      <c r="J848" s="225">
        <f>ROUND(I848*H848,2)</f>
        <v>0</v>
      </c>
      <c r="K848" s="221" t="s">
        <v>145</v>
      </c>
      <c r="L848" s="45"/>
      <c r="M848" s="226" t="s">
        <v>1</v>
      </c>
      <c r="N848" s="227" t="s">
        <v>46</v>
      </c>
      <c r="O848" s="92"/>
      <c r="P848" s="228">
        <f>O848*H848</f>
        <v>0</v>
      </c>
      <c r="Q848" s="228">
        <v>1.0000000000000001E-05</v>
      </c>
      <c r="R848" s="228">
        <f>Q848*H848</f>
        <v>0.00059020000000000003</v>
      </c>
      <c r="S848" s="228">
        <v>0</v>
      </c>
      <c r="T848" s="229">
        <f>S848*H848</f>
        <v>0</v>
      </c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R848" s="230" t="s">
        <v>146</v>
      </c>
      <c r="AT848" s="230" t="s">
        <v>141</v>
      </c>
      <c r="AU848" s="230" t="s">
        <v>157</v>
      </c>
      <c r="AY848" s="18" t="s">
        <v>139</v>
      </c>
      <c r="BE848" s="231">
        <f>IF(N848="základní",J848,0)</f>
        <v>0</v>
      </c>
      <c r="BF848" s="231">
        <f>IF(N848="snížená",J848,0)</f>
        <v>0</v>
      </c>
      <c r="BG848" s="231">
        <f>IF(N848="zákl. přenesená",J848,0)</f>
        <v>0</v>
      </c>
      <c r="BH848" s="231">
        <f>IF(N848="sníž. přenesená",J848,0)</f>
        <v>0</v>
      </c>
      <c r="BI848" s="231">
        <f>IF(N848="nulová",J848,0)</f>
        <v>0</v>
      </c>
      <c r="BJ848" s="18" t="s">
        <v>89</v>
      </c>
      <c r="BK848" s="231">
        <f>ROUND(I848*H848,2)</f>
        <v>0</v>
      </c>
      <c r="BL848" s="18" t="s">
        <v>146</v>
      </c>
      <c r="BM848" s="230" t="s">
        <v>1333</v>
      </c>
    </row>
    <row r="849" s="13" customFormat="1">
      <c r="A849" s="13"/>
      <c r="B849" s="237"/>
      <c r="C849" s="238"/>
      <c r="D849" s="232" t="s">
        <v>150</v>
      </c>
      <c r="E849" s="239" t="s">
        <v>1</v>
      </c>
      <c r="F849" s="240" t="s">
        <v>237</v>
      </c>
      <c r="G849" s="238"/>
      <c r="H849" s="239" t="s">
        <v>1</v>
      </c>
      <c r="I849" s="241"/>
      <c r="J849" s="238"/>
      <c r="K849" s="238"/>
      <c r="L849" s="242"/>
      <c r="M849" s="243"/>
      <c r="N849" s="244"/>
      <c r="O849" s="244"/>
      <c r="P849" s="244"/>
      <c r="Q849" s="244"/>
      <c r="R849" s="244"/>
      <c r="S849" s="244"/>
      <c r="T849" s="245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T849" s="246" t="s">
        <v>150</v>
      </c>
      <c r="AU849" s="246" t="s">
        <v>157</v>
      </c>
      <c r="AV849" s="13" t="s">
        <v>89</v>
      </c>
      <c r="AW849" s="13" t="s">
        <v>36</v>
      </c>
      <c r="AX849" s="13" t="s">
        <v>81</v>
      </c>
      <c r="AY849" s="246" t="s">
        <v>139</v>
      </c>
    </row>
    <row r="850" s="13" customFormat="1">
      <c r="A850" s="13"/>
      <c r="B850" s="237"/>
      <c r="C850" s="238"/>
      <c r="D850" s="232" t="s">
        <v>150</v>
      </c>
      <c r="E850" s="239" t="s">
        <v>1</v>
      </c>
      <c r="F850" s="240" t="s">
        <v>883</v>
      </c>
      <c r="G850" s="238"/>
      <c r="H850" s="239" t="s">
        <v>1</v>
      </c>
      <c r="I850" s="241"/>
      <c r="J850" s="238"/>
      <c r="K850" s="238"/>
      <c r="L850" s="242"/>
      <c r="M850" s="243"/>
      <c r="N850" s="244"/>
      <c r="O850" s="244"/>
      <c r="P850" s="244"/>
      <c r="Q850" s="244"/>
      <c r="R850" s="244"/>
      <c r="S850" s="244"/>
      <c r="T850" s="245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T850" s="246" t="s">
        <v>150</v>
      </c>
      <c r="AU850" s="246" t="s">
        <v>157</v>
      </c>
      <c r="AV850" s="13" t="s">
        <v>89</v>
      </c>
      <c r="AW850" s="13" t="s">
        <v>36</v>
      </c>
      <c r="AX850" s="13" t="s">
        <v>81</v>
      </c>
      <c r="AY850" s="246" t="s">
        <v>139</v>
      </c>
    </row>
    <row r="851" s="14" customFormat="1">
      <c r="A851" s="14"/>
      <c r="B851" s="247"/>
      <c r="C851" s="248"/>
      <c r="D851" s="232" t="s">
        <v>150</v>
      </c>
      <c r="E851" s="249" t="s">
        <v>1</v>
      </c>
      <c r="F851" s="250" t="s">
        <v>1334</v>
      </c>
      <c r="G851" s="248"/>
      <c r="H851" s="251">
        <v>46.280000000000001</v>
      </c>
      <c r="I851" s="252"/>
      <c r="J851" s="248"/>
      <c r="K851" s="248"/>
      <c r="L851" s="253"/>
      <c r="M851" s="254"/>
      <c r="N851" s="255"/>
      <c r="O851" s="255"/>
      <c r="P851" s="255"/>
      <c r="Q851" s="255"/>
      <c r="R851" s="255"/>
      <c r="S851" s="255"/>
      <c r="T851" s="256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57" t="s">
        <v>150</v>
      </c>
      <c r="AU851" s="257" t="s">
        <v>157</v>
      </c>
      <c r="AV851" s="14" t="s">
        <v>91</v>
      </c>
      <c r="AW851" s="14" t="s">
        <v>36</v>
      </c>
      <c r="AX851" s="14" t="s">
        <v>81</v>
      </c>
      <c r="AY851" s="257" t="s">
        <v>139</v>
      </c>
    </row>
    <row r="852" s="14" customFormat="1">
      <c r="A852" s="14"/>
      <c r="B852" s="247"/>
      <c r="C852" s="248"/>
      <c r="D852" s="232" t="s">
        <v>150</v>
      </c>
      <c r="E852" s="249" t="s">
        <v>1</v>
      </c>
      <c r="F852" s="250" t="s">
        <v>1335</v>
      </c>
      <c r="G852" s="248"/>
      <c r="H852" s="251">
        <v>8.5800000000000001</v>
      </c>
      <c r="I852" s="252"/>
      <c r="J852" s="248"/>
      <c r="K852" s="248"/>
      <c r="L852" s="253"/>
      <c r="M852" s="254"/>
      <c r="N852" s="255"/>
      <c r="O852" s="255"/>
      <c r="P852" s="255"/>
      <c r="Q852" s="255"/>
      <c r="R852" s="255"/>
      <c r="S852" s="255"/>
      <c r="T852" s="256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T852" s="257" t="s">
        <v>150</v>
      </c>
      <c r="AU852" s="257" t="s">
        <v>157</v>
      </c>
      <c r="AV852" s="14" t="s">
        <v>91</v>
      </c>
      <c r="AW852" s="14" t="s">
        <v>36</v>
      </c>
      <c r="AX852" s="14" t="s">
        <v>81</v>
      </c>
      <c r="AY852" s="257" t="s">
        <v>139</v>
      </c>
    </row>
    <row r="853" s="13" customFormat="1">
      <c r="A853" s="13"/>
      <c r="B853" s="237"/>
      <c r="C853" s="238"/>
      <c r="D853" s="232" t="s">
        <v>150</v>
      </c>
      <c r="E853" s="239" t="s">
        <v>1</v>
      </c>
      <c r="F853" s="240" t="s">
        <v>169</v>
      </c>
      <c r="G853" s="238"/>
      <c r="H853" s="239" t="s">
        <v>1</v>
      </c>
      <c r="I853" s="241"/>
      <c r="J853" s="238"/>
      <c r="K853" s="238"/>
      <c r="L853" s="242"/>
      <c r="M853" s="243"/>
      <c r="N853" s="244"/>
      <c r="O853" s="244"/>
      <c r="P853" s="244"/>
      <c r="Q853" s="244"/>
      <c r="R853" s="244"/>
      <c r="S853" s="244"/>
      <c r="T853" s="245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T853" s="246" t="s">
        <v>150</v>
      </c>
      <c r="AU853" s="246" t="s">
        <v>157</v>
      </c>
      <c r="AV853" s="13" t="s">
        <v>89</v>
      </c>
      <c r="AW853" s="13" t="s">
        <v>36</v>
      </c>
      <c r="AX853" s="13" t="s">
        <v>81</v>
      </c>
      <c r="AY853" s="246" t="s">
        <v>139</v>
      </c>
    </row>
    <row r="854" s="14" customFormat="1">
      <c r="A854" s="14"/>
      <c r="B854" s="247"/>
      <c r="C854" s="248"/>
      <c r="D854" s="232" t="s">
        <v>150</v>
      </c>
      <c r="E854" s="249" t="s">
        <v>1</v>
      </c>
      <c r="F854" s="250" t="s">
        <v>1336</v>
      </c>
      <c r="G854" s="248"/>
      <c r="H854" s="251">
        <v>1.3999999999999999</v>
      </c>
      <c r="I854" s="252"/>
      <c r="J854" s="248"/>
      <c r="K854" s="248"/>
      <c r="L854" s="253"/>
      <c r="M854" s="254"/>
      <c r="N854" s="255"/>
      <c r="O854" s="255"/>
      <c r="P854" s="255"/>
      <c r="Q854" s="255"/>
      <c r="R854" s="255"/>
      <c r="S854" s="255"/>
      <c r="T854" s="256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T854" s="257" t="s">
        <v>150</v>
      </c>
      <c r="AU854" s="257" t="s">
        <v>157</v>
      </c>
      <c r="AV854" s="14" t="s">
        <v>91</v>
      </c>
      <c r="AW854" s="14" t="s">
        <v>36</v>
      </c>
      <c r="AX854" s="14" t="s">
        <v>81</v>
      </c>
      <c r="AY854" s="257" t="s">
        <v>139</v>
      </c>
    </row>
    <row r="855" s="14" customFormat="1">
      <c r="A855" s="14"/>
      <c r="B855" s="247"/>
      <c r="C855" s="248"/>
      <c r="D855" s="232" t="s">
        <v>150</v>
      </c>
      <c r="E855" s="249" t="s">
        <v>1</v>
      </c>
      <c r="F855" s="250" t="s">
        <v>1337</v>
      </c>
      <c r="G855" s="248"/>
      <c r="H855" s="251">
        <v>2.7599999999999998</v>
      </c>
      <c r="I855" s="252"/>
      <c r="J855" s="248"/>
      <c r="K855" s="248"/>
      <c r="L855" s="253"/>
      <c r="M855" s="254"/>
      <c r="N855" s="255"/>
      <c r="O855" s="255"/>
      <c r="P855" s="255"/>
      <c r="Q855" s="255"/>
      <c r="R855" s="255"/>
      <c r="S855" s="255"/>
      <c r="T855" s="256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T855" s="257" t="s">
        <v>150</v>
      </c>
      <c r="AU855" s="257" t="s">
        <v>157</v>
      </c>
      <c r="AV855" s="14" t="s">
        <v>91</v>
      </c>
      <c r="AW855" s="14" t="s">
        <v>36</v>
      </c>
      <c r="AX855" s="14" t="s">
        <v>81</v>
      </c>
      <c r="AY855" s="257" t="s">
        <v>139</v>
      </c>
    </row>
    <row r="856" s="16" customFormat="1">
      <c r="A856" s="16"/>
      <c r="B856" s="269"/>
      <c r="C856" s="270"/>
      <c r="D856" s="232" t="s">
        <v>150</v>
      </c>
      <c r="E856" s="271" t="s">
        <v>1</v>
      </c>
      <c r="F856" s="272" t="s">
        <v>172</v>
      </c>
      <c r="G856" s="270"/>
      <c r="H856" s="273">
        <v>59.020000000000003</v>
      </c>
      <c r="I856" s="274"/>
      <c r="J856" s="270"/>
      <c r="K856" s="270"/>
      <c r="L856" s="275"/>
      <c r="M856" s="276"/>
      <c r="N856" s="277"/>
      <c r="O856" s="277"/>
      <c r="P856" s="277"/>
      <c r="Q856" s="277"/>
      <c r="R856" s="277"/>
      <c r="S856" s="277"/>
      <c r="T856" s="278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T856" s="279" t="s">
        <v>150</v>
      </c>
      <c r="AU856" s="279" t="s">
        <v>157</v>
      </c>
      <c r="AV856" s="16" t="s">
        <v>146</v>
      </c>
      <c r="AW856" s="16" t="s">
        <v>36</v>
      </c>
      <c r="AX856" s="16" t="s">
        <v>89</v>
      </c>
      <c r="AY856" s="279" t="s">
        <v>139</v>
      </c>
    </row>
    <row r="857" s="2" customFormat="1" ht="33" customHeight="1">
      <c r="A857" s="39"/>
      <c r="B857" s="40"/>
      <c r="C857" s="219" t="s">
        <v>1338</v>
      </c>
      <c r="D857" s="219" t="s">
        <v>141</v>
      </c>
      <c r="E857" s="220" t="s">
        <v>949</v>
      </c>
      <c r="F857" s="221" t="s">
        <v>950</v>
      </c>
      <c r="G857" s="222" t="s">
        <v>167</v>
      </c>
      <c r="H857" s="223">
        <v>143</v>
      </c>
      <c r="I857" s="224"/>
      <c r="J857" s="225">
        <f>ROUND(I857*H857,2)</f>
        <v>0</v>
      </c>
      <c r="K857" s="221" t="s">
        <v>145</v>
      </c>
      <c r="L857" s="45"/>
      <c r="M857" s="226" t="s">
        <v>1</v>
      </c>
      <c r="N857" s="227" t="s">
        <v>46</v>
      </c>
      <c r="O857" s="92"/>
      <c r="P857" s="228">
        <f>O857*H857</f>
        <v>0</v>
      </c>
      <c r="Q857" s="228">
        <v>0.00060999999999999997</v>
      </c>
      <c r="R857" s="228">
        <f>Q857*H857</f>
        <v>0.087230000000000002</v>
      </c>
      <c r="S857" s="228">
        <v>0</v>
      </c>
      <c r="T857" s="229">
        <f>S857*H857</f>
        <v>0</v>
      </c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R857" s="230" t="s">
        <v>89</v>
      </c>
      <c r="AT857" s="230" t="s">
        <v>141</v>
      </c>
      <c r="AU857" s="230" t="s">
        <v>157</v>
      </c>
      <c r="AY857" s="18" t="s">
        <v>139</v>
      </c>
      <c r="BE857" s="231">
        <f>IF(N857="základní",J857,0)</f>
        <v>0</v>
      </c>
      <c r="BF857" s="231">
        <f>IF(N857="snížená",J857,0)</f>
        <v>0</v>
      </c>
      <c r="BG857" s="231">
        <f>IF(N857="zákl. přenesená",J857,0)</f>
        <v>0</v>
      </c>
      <c r="BH857" s="231">
        <f>IF(N857="sníž. přenesená",J857,0)</f>
        <v>0</v>
      </c>
      <c r="BI857" s="231">
        <f>IF(N857="nulová",J857,0)</f>
        <v>0</v>
      </c>
      <c r="BJ857" s="18" t="s">
        <v>89</v>
      </c>
      <c r="BK857" s="231">
        <f>ROUND(I857*H857,2)</f>
        <v>0</v>
      </c>
      <c r="BL857" s="18" t="s">
        <v>89</v>
      </c>
      <c r="BM857" s="230" t="s">
        <v>1339</v>
      </c>
    </row>
    <row r="858" s="14" customFormat="1">
      <c r="A858" s="14"/>
      <c r="B858" s="247"/>
      <c r="C858" s="248"/>
      <c r="D858" s="232" t="s">
        <v>150</v>
      </c>
      <c r="E858" s="249" t="s">
        <v>1</v>
      </c>
      <c r="F858" s="250" t="s">
        <v>1340</v>
      </c>
      <c r="G858" s="248"/>
      <c r="H858" s="251">
        <v>143</v>
      </c>
      <c r="I858" s="252"/>
      <c r="J858" s="248"/>
      <c r="K858" s="248"/>
      <c r="L858" s="253"/>
      <c r="M858" s="254"/>
      <c r="N858" s="255"/>
      <c r="O858" s="255"/>
      <c r="P858" s="255"/>
      <c r="Q858" s="255"/>
      <c r="R858" s="255"/>
      <c r="S858" s="255"/>
      <c r="T858" s="256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T858" s="257" t="s">
        <v>150</v>
      </c>
      <c r="AU858" s="257" t="s">
        <v>157</v>
      </c>
      <c r="AV858" s="14" t="s">
        <v>91</v>
      </c>
      <c r="AW858" s="14" t="s">
        <v>36</v>
      </c>
      <c r="AX858" s="14" t="s">
        <v>81</v>
      </c>
      <c r="AY858" s="257" t="s">
        <v>139</v>
      </c>
    </row>
    <row r="859" s="16" customFormat="1">
      <c r="A859" s="16"/>
      <c r="B859" s="269"/>
      <c r="C859" s="270"/>
      <c r="D859" s="232" t="s">
        <v>150</v>
      </c>
      <c r="E859" s="271" t="s">
        <v>1</v>
      </c>
      <c r="F859" s="272" t="s">
        <v>172</v>
      </c>
      <c r="G859" s="270"/>
      <c r="H859" s="273">
        <v>143</v>
      </c>
      <c r="I859" s="274"/>
      <c r="J859" s="270"/>
      <c r="K859" s="270"/>
      <c r="L859" s="275"/>
      <c r="M859" s="276"/>
      <c r="N859" s="277"/>
      <c r="O859" s="277"/>
      <c r="P859" s="277"/>
      <c r="Q859" s="277"/>
      <c r="R859" s="277"/>
      <c r="S859" s="277"/>
      <c r="T859" s="278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T859" s="279" t="s">
        <v>150</v>
      </c>
      <c r="AU859" s="279" t="s">
        <v>157</v>
      </c>
      <c r="AV859" s="16" t="s">
        <v>146</v>
      </c>
      <c r="AW859" s="16" t="s">
        <v>36</v>
      </c>
      <c r="AX859" s="16" t="s">
        <v>89</v>
      </c>
      <c r="AY859" s="279" t="s">
        <v>139</v>
      </c>
    </row>
    <row r="860" s="12" customFormat="1" ht="20.88" customHeight="1">
      <c r="A860" s="12"/>
      <c r="B860" s="203"/>
      <c r="C860" s="204"/>
      <c r="D860" s="205" t="s">
        <v>80</v>
      </c>
      <c r="E860" s="217" t="s">
        <v>679</v>
      </c>
      <c r="F860" s="217" t="s">
        <v>680</v>
      </c>
      <c r="G860" s="204"/>
      <c r="H860" s="204"/>
      <c r="I860" s="207"/>
      <c r="J860" s="218">
        <f>BK860</f>
        <v>0</v>
      </c>
      <c r="K860" s="204"/>
      <c r="L860" s="209"/>
      <c r="M860" s="210"/>
      <c r="N860" s="211"/>
      <c r="O860" s="211"/>
      <c r="P860" s="212">
        <f>SUM(P861:P908)</f>
        <v>0</v>
      </c>
      <c r="Q860" s="211"/>
      <c r="R860" s="212">
        <f>SUM(R861:R908)</f>
        <v>0</v>
      </c>
      <c r="S860" s="211"/>
      <c r="T860" s="213">
        <f>SUM(T861:T908)</f>
        <v>3.7030599999999998</v>
      </c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R860" s="214" t="s">
        <v>89</v>
      </c>
      <c r="AT860" s="215" t="s">
        <v>80</v>
      </c>
      <c r="AU860" s="215" t="s">
        <v>91</v>
      </c>
      <c r="AY860" s="214" t="s">
        <v>139</v>
      </c>
      <c r="BK860" s="216">
        <f>SUM(BK861:BK908)</f>
        <v>0</v>
      </c>
    </row>
    <row r="861" s="2" customFormat="1" ht="21.75" customHeight="1">
      <c r="A861" s="39"/>
      <c r="B861" s="40"/>
      <c r="C861" s="219" t="s">
        <v>656</v>
      </c>
      <c r="D861" s="219" t="s">
        <v>141</v>
      </c>
      <c r="E861" s="220" t="s">
        <v>1341</v>
      </c>
      <c r="F861" s="221" t="s">
        <v>1342</v>
      </c>
      <c r="G861" s="222" t="s">
        <v>167</v>
      </c>
      <c r="H861" s="223">
        <v>61.799999999999997</v>
      </c>
      <c r="I861" s="224"/>
      <c r="J861" s="225">
        <f>ROUND(I861*H861,2)</f>
        <v>0</v>
      </c>
      <c r="K861" s="221" t="s">
        <v>145</v>
      </c>
      <c r="L861" s="45"/>
      <c r="M861" s="226" t="s">
        <v>1</v>
      </c>
      <c r="N861" s="227" t="s">
        <v>46</v>
      </c>
      <c r="O861" s="92"/>
      <c r="P861" s="228">
        <f>O861*H861</f>
        <v>0</v>
      </c>
      <c r="Q861" s="228">
        <v>0</v>
      </c>
      <c r="R861" s="228">
        <f>Q861*H861</f>
        <v>0</v>
      </c>
      <c r="S861" s="228">
        <v>0.00069999999999999999</v>
      </c>
      <c r="T861" s="229">
        <f>S861*H861</f>
        <v>0.04326</v>
      </c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R861" s="230" t="s">
        <v>146</v>
      </c>
      <c r="AT861" s="230" t="s">
        <v>141</v>
      </c>
      <c r="AU861" s="230" t="s">
        <v>157</v>
      </c>
      <c r="AY861" s="18" t="s">
        <v>139</v>
      </c>
      <c r="BE861" s="231">
        <f>IF(N861="základní",J861,0)</f>
        <v>0</v>
      </c>
      <c r="BF861" s="231">
        <f>IF(N861="snížená",J861,0)</f>
        <v>0</v>
      </c>
      <c r="BG861" s="231">
        <f>IF(N861="zákl. přenesená",J861,0)</f>
        <v>0</v>
      </c>
      <c r="BH861" s="231">
        <f>IF(N861="sníž. přenesená",J861,0)</f>
        <v>0</v>
      </c>
      <c r="BI861" s="231">
        <f>IF(N861="nulová",J861,0)</f>
        <v>0</v>
      </c>
      <c r="BJ861" s="18" t="s">
        <v>89</v>
      </c>
      <c r="BK861" s="231">
        <f>ROUND(I861*H861,2)</f>
        <v>0</v>
      </c>
      <c r="BL861" s="18" t="s">
        <v>146</v>
      </c>
      <c r="BM861" s="230" t="s">
        <v>1343</v>
      </c>
    </row>
    <row r="862" s="13" customFormat="1">
      <c r="A862" s="13"/>
      <c r="B862" s="237"/>
      <c r="C862" s="238"/>
      <c r="D862" s="232" t="s">
        <v>150</v>
      </c>
      <c r="E862" s="239" t="s">
        <v>1</v>
      </c>
      <c r="F862" s="240" t="s">
        <v>226</v>
      </c>
      <c r="G862" s="238"/>
      <c r="H862" s="239" t="s">
        <v>1</v>
      </c>
      <c r="I862" s="241"/>
      <c r="J862" s="238"/>
      <c r="K862" s="238"/>
      <c r="L862" s="242"/>
      <c r="M862" s="243"/>
      <c r="N862" s="244"/>
      <c r="O862" s="244"/>
      <c r="P862" s="244"/>
      <c r="Q862" s="244"/>
      <c r="R862" s="244"/>
      <c r="S862" s="244"/>
      <c r="T862" s="245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T862" s="246" t="s">
        <v>150</v>
      </c>
      <c r="AU862" s="246" t="s">
        <v>157</v>
      </c>
      <c r="AV862" s="13" t="s">
        <v>89</v>
      </c>
      <c r="AW862" s="13" t="s">
        <v>36</v>
      </c>
      <c r="AX862" s="13" t="s">
        <v>81</v>
      </c>
      <c r="AY862" s="246" t="s">
        <v>139</v>
      </c>
    </row>
    <row r="863" s="14" customFormat="1">
      <c r="A863" s="14"/>
      <c r="B863" s="247"/>
      <c r="C863" s="248"/>
      <c r="D863" s="232" t="s">
        <v>150</v>
      </c>
      <c r="E863" s="249" t="s">
        <v>1</v>
      </c>
      <c r="F863" s="250" t="s">
        <v>1199</v>
      </c>
      <c r="G863" s="248"/>
      <c r="H863" s="251">
        <v>49.5</v>
      </c>
      <c r="I863" s="252"/>
      <c r="J863" s="248"/>
      <c r="K863" s="248"/>
      <c r="L863" s="253"/>
      <c r="M863" s="254"/>
      <c r="N863" s="255"/>
      <c r="O863" s="255"/>
      <c r="P863" s="255"/>
      <c r="Q863" s="255"/>
      <c r="R863" s="255"/>
      <c r="S863" s="255"/>
      <c r="T863" s="256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T863" s="257" t="s">
        <v>150</v>
      </c>
      <c r="AU863" s="257" t="s">
        <v>157</v>
      </c>
      <c r="AV863" s="14" t="s">
        <v>91</v>
      </c>
      <c r="AW863" s="14" t="s">
        <v>36</v>
      </c>
      <c r="AX863" s="14" t="s">
        <v>81</v>
      </c>
      <c r="AY863" s="257" t="s">
        <v>139</v>
      </c>
    </row>
    <row r="864" s="14" customFormat="1">
      <c r="A864" s="14"/>
      <c r="B864" s="247"/>
      <c r="C864" s="248"/>
      <c r="D864" s="232" t="s">
        <v>150</v>
      </c>
      <c r="E864" s="249" t="s">
        <v>1</v>
      </c>
      <c r="F864" s="250" t="s">
        <v>1344</v>
      </c>
      <c r="G864" s="248"/>
      <c r="H864" s="251">
        <v>12.300000000000001</v>
      </c>
      <c r="I864" s="252"/>
      <c r="J864" s="248"/>
      <c r="K864" s="248"/>
      <c r="L864" s="253"/>
      <c r="M864" s="254"/>
      <c r="N864" s="255"/>
      <c r="O864" s="255"/>
      <c r="P864" s="255"/>
      <c r="Q864" s="255"/>
      <c r="R864" s="255"/>
      <c r="S864" s="255"/>
      <c r="T864" s="256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T864" s="257" t="s">
        <v>150</v>
      </c>
      <c r="AU864" s="257" t="s">
        <v>157</v>
      </c>
      <c r="AV864" s="14" t="s">
        <v>91</v>
      </c>
      <c r="AW864" s="14" t="s">
        <v>36</v>
      </c>
      <c r="AX864" s="14" t="s">
        <v>81</v>
      </c>
      <c r="AY864" s="257" t="s">
        <v>139</v>
      </c>
    </row>
    <row r="865" s="16" customFormat="1">
      <c r="A865" s="16"/>
      <c r="B865" s="269"/>
      <c r="C865" s="270"/>
      <c r="D865" s="232" t="s">
        <v>150</v>
      </c>
      <c r="E865" s="271" t="s">
        <v>1</v>
      </c>
      <c r="F865" s="272" t="s">
        <v>172</v>
      </c>
      <c r="G865" s="270"/>
      <c r="H865" s="273">
        <v>61.799999999999997</v>
      </c>
      <c r="I865" s="274"/>
      <c r="J865" s="270"/>
      <c r="K865" s="270"/>
      <c r="L865" s="275"/>
      <c r="M865" s="276"/>
      <c r="N865" s="277"/>
      <c r="O865" s="277"/>
      <c r="P865" s="277"/>
      <c r="Q865" s="277"/>
      <c r="R865" s="277"/>
      <c r="S865" s="277"/>
      <c r="T865" s="278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T865" s="279" t="s">
        <v>150</v>
      </c>
      <c r="AU865" s="279" t="s">
        <v>157</v>
      </c>
      <c r="AV865" s="16" t="s">
        <v>146</v>
      </c>
      <c r="AW865" s="16" t="s">
        <v>36</v>
      </c>
      <c r="AX865" s="16" t="s">
        <v>89</v>
      </c>
      <c r="AY865" s="279" t="s">
        <v>139</v>
      </c>
    </row>
    <row r="866" s="2" customFormat="1" ht="16.5" customHeight="1">
      <c r="A866" s="39"/>
      <c r="B866" s="40"/>
      <c r="C866" s="219" t="s">
        <v>1345</v>
      </c>
      <c r="D866" s="219" t="s">
        <v>141</v>
      </c>
      <c r="E866" s="220" t="s">
        <v>1346</v>
      </c>
      <c r="F866" s="221" t="s">
        <v>1347</v>
      </c>
      <c r="G866" s="222" t="s">
        <v>167</v>
      </c>
      <c r="H866" s="223">
        <v>16.800000000000001</v>
      </c>
      <c r="I866" s="224"/>
      <c r="J866" s="225">
        <f>ROUND(I866*H866,2)</f>
        <v>0</v>
      </c>
      <c r="K866" s="221" t="s">
        <v>145</v>
      </c>
      <c r="L866" s="45"/>
      <c r="M866" s="226" t="s">
        <v>1</v>
      </c>
      <c r="N866" s="227" t="s">
        <v>46</v>
      </c>
      <c r="O866" s="92"/>
      <c r="P866" s="228">
        <f>O866*H866</f>
        <v>0</v>
      </c>
      <c r="Q866" s="228">
        <v>0</v>
      </c>
      <c r="R866" s="228">
        <f>Q866*H866</f>
        <v>0</v>
      </c>
      <c r="S866" s="228">
        <v>0.17999999999999999</v>
      </c>
      <c r="T866" s="229">
        <f>S866*H866</f>
        <v>3.024</v>
      </c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R866" s="230" t="s">
        <v>146</v>
      </c>
      <c r="AT866" s="230" t="s">
        <v>141</v>
      </c>
      <c r="AU866" s="230" t="s">
        <v>157</v>
      </c>
      <c r="AY866" s="18" t="s">
        <v>139</v>
      </c>
      <c r="BE866" s="231">
        <f>IF(N866="základní",J866,0)</f>
        <v>0</v>
      </c>
      <c r="BF866" s="231">
        <f>IF(N866="snížená",J866,0)</f>
        <v>0</v>
      </c>
      <c r="BG866" s="231">
        <f>IF(N866="zákl. přenesená",J866,0)</f>
        <v>0</v>
      </c>
      <c r="BH866" s="231">
        <f>IF(N866="sníž. přenesená",J866,0)</f>
        <v>0</v>
      </c>
      <c r="BI866" s="231">
        <f>IF(N866="nulová",J866,0)</f>
        <v>0</v>
      </c>
      <c r="BJ866" s="18" t="s">
        <v>89</v>
      </c>
      <c r="BK866" s="231">
        <f>ROUND(I866*H866,2)</f>
        <v>0</v>
      </c>
      <c r="BL866" s="18" t="s">
        <v>146</v>
      </c>
      <c r="BM866" s="230" t="s">
        <v>1348</v>
      </c>
    </row>
    <row r="867" s="13" customFormat="1">
      <c r="A867" s="13"/>
      <c r="B867" s="237"/>
      <c r="C867" s="238"/>
      <c r="D867" s="232" t="s">
        <v>150</v>
      </c>
      <c r="E867" s="239" t="s">
        <v>1</v>
      </c>
      <c r="F867" s="240" t="s">
        <v>226</v>
      </c>
      <c r="G867" s="238"/>
      <c r="H867" s="239" t="s">
        <v>1</v>
      </c>
      <c r="I867" s="241"/>
      <c r="J867" s="238"/>
      <c r="K867" s="238"/>
      <c r="L867" s="242"/>
      <c r="M867" s="243"/>
      <c r="N867" s="244"/>
      <c r="O867" s="244"/>
      <c r="P867" s="244"/>
      <c r="Q867" s="244"/>
      <c r="R867" s="244"/>
      <c r="S867" s="244"/>
      <c r="T867" s="245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46" t="s">
        <v>150</v>
      </c>
      <c r="AU867" s="246" t="s">
        <v>157</v>
      </c>
      <c r="AV867" s="13" t="s">
        <v>89</v>
      </c>
      <c r="AW867" s="13" t="s">
        <v>36</v>
      </c>
      <c r="AX867" s="13" t="s">
        <v>81</v>
      </c>
      <c r="AY867" s="246" t="s">
        <v>139</v>
      </c>
    </row>
    <row r="868" s="14" customFormat="1">
      <c r="A868" s="14"/>
      <c r="B868" s="247"/>
      <c r="C868" s="248"/>
      <c r="D868" s="232" t="s">
        <v>150</v>
      </c>
      <c r="E868" s="249" t="s">
        <v>1</v>
      </c>
      <c r="F868" s="250" t="s">
        <v>1349</v>
      </c>
      <c r="G868" s="248"/>
      <c r="H868" s="251">
        <v>16.800000000000001</v>
      </c>
      <c r="I868" s="252"/>
      <c r="J868" s="248"/>
      <c r="K868" s="248"/>
      <c r="L868" s="253"/>
      <c r="M868" s="254"/>
      <c r="N868" s="255"/>
      <c r="O868" s="255"/>
      <c r="P868" s="255"/>
      <c r="Q868" s="255"/>
      <c r="R868" s="255"/>
      <c r="S868" s="255"/>
      <c r="T868" s="256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T868" s="257" t="s">
        <v>150</v>
      </c>
      <c r="AU868" s="257" t="s">
        <v>157</v>
      </c>
      <c r="AV868" s="14" t="s">
        <v>91</v>
      </c>
      <c r="AW868" s="14" t="s">
        <v>36</v>
      </c>
      <c r="AX868" s="14" t="s">
        <v>81</v>
      </c>
      <c r="AY868" s="257" t="s">
        <v>139</v>
      </c>
    </row>
    <row r="869" s="16" customFormat="1">
      <c r="A869" s="16"/>
      <c r="B869" s="269"/>
      <c r="C869" s="270"/>
      <c r="D869" s="232" t="s">
        <v>150</v>
      </c>
      <c r="E869" s="271" t="s">
        <v>1</v>
      </c>
      <c r="F869" s="272" t="s">
        <v>172</v>
      </c>
      <c r="G869" s="270"/>
      <c r="H869" s="273">
        <v>16.800000000000001</v>
      </c>
      <c r="I869" s="274"/>
      <c r="J869" s="270"/>
      <c r="K869" s="270"/>
      <c r="L869" s="275"/>
      <c r="M869" s="276"/>
      <c r="N869" s="277"/>
      <c r="O869" s="277"/>
      <c r="P869" s="277"/>
      <c r="Q869" s="277"/>
      <c r="R869" s="277"/>
      <c r="S869" s="277"/>
      <c r="T869" s="278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T869" s="279" t="s">
        <v>150</v>
      </c>
      <c r="AU869" s="279" t="s">
        <v>157</v>
      </c>
      <c r="AV869" s="16" t="s">
        <v>146</v>
      </c>
      <c r="AW869" s="16" t="s">
        <v>36</v>
      </c>
      <c r="AX869" s="16" t="s">
        <v>89</v>
      </c>
      <c r="AY869" s="279" t="s">
        <v>139</v>
      </c>
    </row>
    <row r="870" s="2" customFormat="1" ht="24.15" customHeight="1">
      <c r="A870" s="39"/>
      <c r="B870" s="40"/>
      <c r="C870" s="219" t="s">
        <v>671</v>
      </c>
      <c r="D870" s="219" t="s">
        <v>141</v>
      </c>
      <c r="E870" s="220" t="s">
        <v>1350</v>
      </c>
      <c r="F870" s="221" t="s">
        <v>1351</v>
      </c>
      <c r="G870" s="222" t="s">
        <v>546</v>
      </c>
      <c r="H870" s="223">
        <v>10</v>
      </c>
      <c r="I870" s="224"/>
      <c r="J870" s="225">
        <f>ROUND(I870*H870,2)</f>
        <v>0</v>
      </c>
      <c r="K870" s="221" t="s">
        <v>145</v>
      </c>
      <c r="L870" s="45"/>
      <c r="M870" s="226" t="s">
        <v>1</v>
      </c>
      <c r="N870" s="227" t="s">
        <v>46</v>
      </c>
      <c r="O870" s="92"/>
      <c r="P870" s="228">
        <f>O870*H870</f>
        <v>0</v>
      </c>
      <c r="Q870" s="228">
        <v>0</v>
      </c>
      <c r="R870" s="228">
        <f>Q870*H870</f>
        <v>0</v>
      </c>
      <c r="S870" s="228">
        <v>0.0076800000000000002</v>
      </c>
      <c r="T870" s="229">
        <f>S870*H870</f>
        <v>0.076800000000000007</v>
      </c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R870" s="230" t="s">
        <v>89</v>
      </c>
      <c r="AT870" s="230" t="s">
        <v>141</v>
      </c>
      <c r="AU870" s="230" t="s">
        <v>157</v>
      </c>
      <c r="AY870" s="18" t="s">
        <v>139</v>
      </c>
      <c r="BE870" s="231">
        <f>IF(N870="základní",J870,0)</f>
        <v>0</v>
      </c>
      <c r="BF870" s="231">
        <f>IF(N870="snížená",J870,0)</f>
        <v>0</v>
      </c>
      <c r="BG870" s="231">
        <f>IF(N870="zákl. přenesená",J870,0)</f>
        <v>0</v>
      </c>
      <c r="BH870" s="231">
        <f>IF(N870="sníž. přenesená",J870,0)</f>
        <v>0</v>
      </c>
      <c r="BI870" s="231">
        <f>IF(N870="nulová",J870,0)</f>
        <v>0</v>
      </c>
      <c r="BJ870" s="18" t="s">
        <v>89</v>
      </c>
      <c r="BK870" s="231">
        <f>ROUND(I870*H870,2)</f>
        <v>0</v>
      </c>
      <c r="BL870" s="18" t="s">
        <v>89</v>
      </c>
      <c r="BM870" s="230" t="s">
        <v>1352</v>
      </c>
    </row>
    <row r="871" s="13" customFormat="1">
      <c r="A871" s="13"/>
      <c r="B871" s="237"/>
      <c r="C871" s="238"/>
      <c r="D871" s="232" t="s">
        <v>150</v>
      </c>
      <c r="E871" s="239" t="s">
        <v>1</v>
      </c>
      <c r="F871" s="240" t="s">
        <v>226</v>
      </c>
      <c r="G871" s="238"/>
      <c r="H871" s="239" t="s">
        <v>1</v>
      </c>
      <c r="I871" s="241"/>
      <c r="J871" s="238"/>
      <c r="K871" s="238"/>
      <c r="L871" s="242"/>
      <c r="M871" s="243"/>
      <c r="N871" s="244"/>
      <c r="O871" s="244"/>
      <c r="P871" s="244"/>
      <c r="Q871" s="244"/>
      <c r="R871" s="244"/>
      <c r="S871" s="244"/>
      <c r="T871" s="245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T871" s="246" t="s">
        <v>150</v>
      </c>
      <c r="AU871" s="246" t="s">
        <v>157</v>
      </c>
      <c r="AV871" s="13" t="s">
        <v>89</v>
      </c>
      <c r="AW871" s="13" t="s">
        <v>36</v>
      </c>
      <c r="AX871" s="13" t="s">
        <v>81</v>
      </c>
      <c r="AY871" s="246" t="s">
        <v>139</v>
      </c>
    </row>
    <row r="872" s="14" customFormat="1">
      <c r="A872" s="14"/>
      <c r="B872" s="247"/>
      <c r="C872" s="248"/>
      <c r="D872" s="232" t="s">
        <v>150</v>
      </c>
      <c r="E872" s="249" t="s">
        <v>1</v>
      </c>
      <c r="F872" s="250" t="s">
        <v>1353</v>
      </c>
      <c r="G872" s="248"/>
      <c r="H872" s="251">
        <v>8</v>
      </c>
      <c r="I872" s="252"/>
      <c r="J872" s="248"/>
      <c r="K872" s="248"/>
      <c r="L872" s="253"/>
      <c r="M872" s="254"/>
      <c r="N872" s="255"/>
      <c r="O872" s="255"/>
      <c r="P872" s="255"/>
      <c r="Q872" s="255"/>
      <c r="R872" s="255"/>
      <c r="S872" s="255"/>
      <c r="T872" s="256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T872" s="257" t="s">
        <v>150</v>
      </c>
      <c r="AU872" s="257" t="s">
        <v>157</v>
      </c>
      <c r="AV872" s="14" t="s">
        <v>91</v>
      </c>
      <c r="AW872" s="14" t="s">
        <v>36</v>
      </c>
      <c r="AX872" s="14" t="s">
        <v>81</v>
      </c>
      <c r="AY872" s="257" t="s">
        <v>139</v>
      </c>
    </row>
    <row r="873" s="14" customFormat="1">
      <c r="A873" s="14"/>
      <c r="B873" s="247"/>
      <c r="C873" s="248"/>
      <c r="D873" s="232" t="s">
        <v>150</v>
      </c>
      <c r="E873" s="249" t="s">
        <v>1</v>
      </c>
      <c r="F873" s="250" t="s">
        <v>1354</v>
      </c>
      <c r="G873" s="248"/>
      <c r="H873" s="251">
        <v>2</v>
      </c>
      <c r="I873" s="252"/>
      <c r="J873" s="248"/>
      <c r="K873" s="248"/>
      <c r="L873" s="253"/>
      <c r="M873" s="254"/>
      <c r="N873" s="255"/>
      <c r="O873" s="255"/>
      <c r="P873" s="255"/>
      <c r="Q873" s="255"/>
      <c r="R873" s="255"/>
      <c r="S873" s="255"/>
      <c r="T873" s="256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T873" s="257" t="s">
        <v>150</v>
      </c>
      <c r="AU873" s="257" t="s">
        <v>157</v>
      </c>
      <c r="AV873" s="14" t="s">
        <v>91</v>
      </c>
      <c r="AW873" s="14" t="s">
        <v>36</v>
      </c>
      <c r="AX873" s="14" t="s">
        <v>81</v>
      </c>
      <c r="AY873" s="257" t="s">
        <v>139</v>
      </c>
    </row>
    <row r="874" s="16" customFormat="1">
      <c r="A874" s="16"/>
      <c r="B874" s="269"/>
      <c r="C874" s="270"/>
      <c r="D874" s="232" t="s">
        <v>150</v>
      </c>
      <c r="E874" s="271" t="s">
        <v>1</v>
      </c>
      <c r="F874" s="272" t="s">
        <v>172</v>
      </c>
      <c r="G874" s="270"/>
      <c r="H874" s="273">
        <v>10</v>
      </c>
      <c r="I874" s="274"/>
      <c r="J874" s="270"/>
      <c r="K874" s="270"/>
      <c r="L874" s="275"/>
      <c r="M874" s="276"/>
      <c r="N874" s="277"/>
      <c r="O874" s="277"/>
      <c r="P874" s="277"/>
      <c r="Q874" s="277"/>
      <c r="R874" s="277"/>
      <c r="S874" s="277"/>
      <c r="T874" s="278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T874" s="279" t="s">
        <v>150</v>
      </c>
      <c r="AU874" s="279" t="s">
        <v>157</v>
      </c>
      <c r="AV874" s="16" t="s">
        <v>146</v>
      </c>
      <c r="AW874" s="16" t="s">
        <v>36</v>
      </c>
      <c r="AX874" s="16" t="s">
        <v>89</v>
      </c>
      <c r="AY874" s="279" t="s">
        <v>139</v>
      </c>
    </row>
    <row r="875" s="2" customFormat="1" ht="24.15" customHeight="1">
      <c r="A875" s="39"/>
      <c r="B875" s="40"/>
      <c r="C875" s="219" t="s">
        <v>1355</v>
      </c>
      <c r="D875" s="219" t="s">
        <v>141</v>
      </c>
      <c r="E875" s="220" t="s">
        <v>1356</v>
      </c>
      <c r="F875" s="221" t="s">
        <v>1357</v>
      </c>
      <c r="G875" s="222" t="s">
        <v>546</v>
      </c>
      <c r="H875" s="223">
        <v>10</v>
      </c>
      <c r="I875" s="224"/>
      <c r="J875" s="225">
        <f>ROUND(I875*H875,2)</f>
        <v>0</v>
      </c>
      <c r="K875" s="221" t="s">
        <v>1</v>
      </c>
      <c r="L875" s="45"/>
      <c r="M875" s="226" t="s">
        <v>1</v>
      </c>
      <c r="N875" s="227" t="s">
        <v>46</v>
      </c>
      <c r="O875" s="92"/>
      <c r="P875" s="228">
        <f>O875*H875</f>
        <v>0</v>
      </c>
      <c r="Q875" s="228">
        <v>0</v>
      </c>
      <c r="R875" s="228">
        <f>Q875*H875</f>
        <v>0</v>
      </c>
      <c r="S875" s="228">
        <v>0.0058999999999999999</v>
      </c>
      <c r="T875" s="229">
        <f>S875*H875</f>
        <v>0.058999999999999997</v>
      </c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R875" s="230" t="s">
        <v>89</v>
      </c>
      <c r="AT875" s="230" t="s">
        <v>141</v>
      </c>
      <c r="AU875" s="230" t="s">
        <v>157</v>
      </c>
      <c r="AY875" s="18" t="s">
        <v>139</v>
      </c>
      <c r="BE875" s="231">
        <f>IF(N875="základní",J875,0)</f>
        <v>0</v>
      </c>
      <c r="BF875" s="231">
        <f>IF(N875="snížená",J875,0)</f>
        <v>0</v>
      </c>
      <c r="BG875" s="231">
        <f>IF(N875="zákl. přenesená",J875,0)</f>
        <v>0</v>
      </c>
      <c r="BH875" s="231">
        <f>IF(N875="sníž. přenesená",J875,0)</f>
        <v>0</v>
      </c>
      <c r="BI875" s="231">
        <f>IF(N875="nulová",J875,0)</f>
        <v>0</v>
      </c>
      <c r="BJ875" s="18" t="s">
        <v>89</v>
      </c>
      <c r="BK875" s="231">
        <f>ROUND(I875*H875,2)</f>
        <v>0</v>
      </c>
      <c r="BL875" s="18" t="s">
        <v>89</v>
      </c>
      <c r="BM875" s="230" t="s">
        <v>1358</v>
      </c>
    </row>
    <row r="876" s="13" customFormat="1">
      <c r="A876" s="13"/>
      <c r="B876" s="237"/>
      <c r="C876" s="238"/>
      <c r="D876" s="232" t="s">
        <v>150</v>
      </c>
      <c r="E876" s="239" t="s">
        <v>1</v>
      </c>
      <c r="F876" s="240" t="s">
        <v>226</v>
      </c>
      <c r="G876" s="238"/>
      <c r="H876" s="239" t="s">
        <v>1</v>
      </c>
      <c r="I876" s="241"/>
      <c r="J876" s="238"/>
      <c r="K876" s="238"/>
      <c r="L876" s="242"/>
      <c r="M876" s="243"/>
      <c r="N876" s="244"/>
      <c r="O876" s="244"/>
      <c r="P876" s="244"/>
      <c r="Q876" s="244"/>
      <c r="R876" s="244"/>
      <c r="S876" s="244"/>
      <c r="T876" s="245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T876" s="246" t="s">
        <v>150</v>
      </c>
      <c r="AU876" s="246" t="s">
        <v>157</v>
      </c>
      <c r="AV876" s="13" t="s">
        <v>89</v>
      </c>
      <c r="AW876" s="13" t="s">
        <v>36</v>
      </c>
      <c r="AX876" s="13" t="s">
        <v>81</v>
      </c>
      <c r="AY876" s="246" t="s">
        <v>139</v>
      </c>
    </row>
    <row r="877" s="14" customFormat="1">
      <c r="A877" s="14"/>
      <c r="B877" s="247"/>
      <c r="C877" s="248"/>
      <c r="D877" s="232" t="s">
        <v>150</v>
      </c>
      <c r="E877" s="249" t="s">
        <v>1</v>
      </c>
      <c r="F877" s="250" t="s">
        <v>1359</v>
      </c>
      <c r="G877" s="248"/>
      <c r="H877" s="251">
        <v>8</v>
      </c>
      <c r="I877" s="252"/>
      <c r="J877" s="248"/>
      <c r="K877" s="248"/>
      <c r="L877" s="253"/>
      <c r="M877" s="254"/>
      <c r="N877" s="255"/>
      <c r="O877" s="255"/>
      <c r="P877" s="255"/>
      <c r="Q877" s="255"/>
      <c r="R877" s="255"/>
      <c r="S877" s="255"/>
      <c r="T877" s="256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T877" s="257" t="s">
        <v>150</v>
      </c>
      <c r="AU877" s="257" t="s">
        <v>157</v>
      </c>
      <c r="AV877" s="14" t="s">
        <v>91</v>
      </c>
      <c r="AW877" s="14" t="s">
        <v>36</v>
      </c>
      <c r="AX877" s="14" t="s">
        <v>81</v>
      </c>
      <c r="AY877" s="257" t="s">
        <v>139</v>
      </c>
    </row>
    <row r="878" s="14" customFormat="1">
      <c r="A878" s="14"/>
      <c r="B878" s="247"/>
      <c r="C878" s="248"/>
      <c r="D878" s="232" t="s">
        <v>150</v>
      </c>
      <c r="E878" s="249" t="s">
        <v>1</v>
      </c>
      <c r="F878" s="250" t="s">
        <v>1360</v>
      </c>
      <c r="G878" s="248"/>
      <c r="H878" s="251">
        <v>2</v>
      </c>
      <c r="I878" s="252"/>
      <c r="J878" s="248"/>
      <c r="K878" s="248"/>
      <c r="L878" s="253"/>
      <c r="M878" s="254"/>
      <c r="N878" s="255"/>
      <c r="O878" s="255"/>
      <c r="P878" s="255"/>
      <c r="Q878" s="255"/>
      <c r="R878" s="255"/>
      <c r="S878" s="255"/>
      <c r="T878" s="256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257" t="s">
        <v>150</v>
      </c>
      <c r="AU878" s="257" t="s">
        <v>157</v>
      </c>
      <c r="AV878" s="14" t="s">
        <v>91</v>
      </c>
      <c r="AW878" s="14" t="s">
        <v>36</v>
      </c>
      <c r="AX878" s="14" t="s">
        <v>81</v>
      </c>
      <c r="AY878" s="257" t="s">
        <v>139</v>
      </c>
    </row>
    <row r="879" s="16" customFormat="1">
      <c r="A879" s="16"/>
      <c r="B879" s="269"/>
      <c r="C879" s="270"/>
      <c r="D879" s="232" t="s">
        <v>150</v>
      </c>
      <c r="E879" s="271" t="s">
        <v>1</v>
      </c>
      <c r="F879" s="272" t="s">
        <v>172</v>
      </c>
      <c r="G879" s="270"/>
      <c r="H879" s="273">
        <v>10</v>
      </c>
      <c r="I879" s="274"/>
      <c r="J879" s="270"/>
      <c r="K879" s="270"/>
      <c r="L879" s="275"/>
      <c r="M879" s="276"/>
      <c r="N879" s="277"/>
      <c r="O879" s="277"/>
      <c r="P879" s="277"/>
      <c r="Q879" s="277"/>
      <c r="R879" s="277"/>
      <c r="S879" s="277"/>
      <c r="T879" s="278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T879" s="279" t="s">
        <v>150</v>
      </c>
      <c r="AU879" s="279" t="s">
        <v>157</v>
      </c>
      <c r="AV879" s="16" t="s">
        <v>146</v>
      </c>
      <c r="AW879" s="16" t="s">
        <v>36</v>
      </c>
      <c r="AX879" s="16" t="s">
        <v>89</v>
      </c>
      <c r="AY879" s="279" t="s">
        <v>139</v>
      </c>
    </row>
    <row r="880" s="2" customFormat="1" ht="24.15" customHeight="1">
      <c r="A880" s="39"/>
      <c r="B880" s="40"/>
      <c r="C880" s="219" t="s">
        <v>1361</v>
      </c>
      <c r="D880" s="219" t="s">
        <v>141</v>
      </c>
      <c r="E880" s="220" t="s">
        <v>983</v>
      </c>
      <c r="F880" s="221" t="s">
        <v>984</v>
      </c>
      <c r="G880" s="222" t="s">
        <v>546</v>
      </c>
      <c r="H880" s="223">
        <v>10</v>
      </c>
      <c r="I880" s="224"/>
      <c r="J880" s="225">
        <f>ROUND(I880*H880,2)</f>
        <v>0</v>
      </c>
      <c r="K880" s="221" t="s">
        <v>145</v>
      </c>
      <c r="L880" s="45"/>
      <c r="M880" s="226" t="s">
        <v>1</v>
      </c>
      <c r="N880" s="227" t="s">
        <v>46</v>
      </c>
      <c r="O880" s="92"/>
      <c r="P880" s="228">
        <f>O880*H880</f>
        <v>0</v>
      </c>
      <c r="Q880" s="228">
        <v>0</v>
      </c>
      <c r="R880" s="228">
        <f>Q880*H880</f>
        <v>0</v>
      </c>
      <c r="S880" s="228">
        <v>0.050000000000000003</v>
      </c>
      <c r="T880" s="229">
        <f>S880*H880</f>
        <v>0.5</v>
      </c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R880" s="230" t="s">
        <v>89</v>
      </c>
      <c r="AT880" s="230" t="s">
        <v>141</v>
      </c>
      <c r="AU880" s="230" t="s">
        <v>157</v>
      </c>
      <c r="AY880" s="18" t="s">
        <v>139</v>
      </c>
      <c r="BE880" s="231">
        <f>IF(N880="základní",J880,0)</f>
        <v>0</v>
      </c>
      <c r="BF880" s="231">
        <f>IF(N880="snížená",J880,0)</f>
        <v>0</v>
      </c>
      <c r="BG880" s="231">
        <f>IF(N880="zákl. přenesená",J880,0)</f>
        <v>0</v>
      </c>
      <c r="BH880" s="231">
        <f>IF(N880="sníž. přenesená",J880,0)</f>
        <v>0</v>
      </c>
      <c r="BI880" s="231">
        <f>IF(N880="nulová",J880,0)</f>
        <v>0</v>
      </c>
      <c r="BJ880" s="18" t="s">
        <v>89</v>
      </c>
      <c r="BK880" s="231">
        <f>ROUND(I880*H880,2)</f>
        <v>0</v>
      </c>
      <c r="BL880" s="18" t="s">
        <v>89</v>
      </c>
      <c r="BM880" s="230" t="s">
        <v>1362</v>
      </c>
    </row>
    <row r="881" s="13" customFormat="1">
      <c r="A881" s="13"/>
      <c r="B881" s="237"/>
      <c r="C881" s="238"/>
      <c r="D881" s="232" t="s">
        <v>150</v>
      </c>
      <c r="E881" s="239" t="s">
        <v>1</v>
      </c>
      <c r="F881" s="240" t="s">
        <v>226</v>
      </c>
      <c r="G881" s="238"/>
      <c r="H881" s="239" t="s">
        <v>1</v>
      </c>
      <c r="I881" s="241"/>
      <c r="J881" s="238"/>
      <c r="K881" s="238"/>
      <c r="L881" s="242"/>
      <c r="M881" s="243"/>
      <c r="N881" s="244"/>
      <c r="O881" s="244"/>
      <c r="P881" s="244"/>
      <c r="Q881" s="244"/>
      <c r="R881" s="244"/>
      <c r="S881" s="244"/>
      <c r="T881" s="245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T881" s="246" t="s">
        <v>150</v>
      </c>
      <c r="AU881" s="246" t="s">
        <v>157</v>
      </c>
      <c r="AV881" s="13" t="s">
        <v>89</v>
      </c>
      <c r="AW881" s="13" t="s">
        <v>36</v>
      </c>
      <c r="AX881" s="13" t="s">
        <v>81</v>
      </c>
      <c r="AY881" s="246" t="s">
        <v>139</v>
      </c>
    </row>
    <row r="882" s="14" customFormat="1">
      <c r="A882" s="14"/>
      <c r="B882" s="247"/>
      <c r="C882" s="248"/>
      <c r="D882" s="232" t="s">
        <v>150</v>
      </c>
      <c r="E882" s="249" t="s">
        <v>1</v>
      </c>
      <c r="F882" s="250" t="s">
        <v>1363</v>
      </c>
      <c r="G882" s="248"/>
      <c r="H882" s="251">
        <v>8</v>
      </c>
      <c r="I882" s="252"/>
      <c r="J882" s="248"/>
      <c r="K882" s="248"/>
      <c r="L882" s="253"/>
      <c r="M882" s="254"/>
      <c r="N882" s="255"/>
      <c r="O882" s="255"/>
      <c r="P882" s="255"/>
      <c r="Q882" s="255"/>
      <c r="R882" s="255"/>
      <c r="S882" s="255"/>
      <c r="T882" s="256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T882" s="257" t="s">
        <v>150</v>
      </c>
      <c r="AU882" s="257" t="s">
        <v>157</v>
      </c>
      <c r="AV882" s="14" t="s">
        <v>91</v>
      </c>
      <c r="AW882" s="14" t="s">
        <v>36</v>
      </c>
      <c r="AX882" s="14" t="s">
        <v>81</v>
      </c>
      <c r="AY882" s="257" t="s">
        <v>139</v>
      </c>
    </row>
    <row r="883" s="14" customFormat="1">
      <c r="A883" s="14"/>
      <c r="B883" s="247"/>
      <c r="C883" s="248"/>
      <c r="D883" s="232" t="s">
        <v>150</v>
      </c>
      <c r="E883" s="249" t="s">
        <v>1</v>
      </c>
      <c r="F883" s="250" t="s">
        <v>1364</v>
      </c>
      <c r="G883" s="248"/>
      <c r="H883" s="251">
        <v>2</v>
      </c>
      <c r="I883" s="252"/>
      <c r="J883" s="248"/>
      <c r="K883" s="248"/>
      <c r="L883" s="253"/>
      <c r="M883" s="254"/>
      <c r="N883" s="255"/>
      <c r="O883" s="255"/>
      <c r="P883" s="255"/>
      <c r="Q883" s="255"/>
      <c r="R883" s="255"/>
      <c r="S883" s="255"/>
      <c r="T883" s="256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T883" s="257" t="s">
        <v>150</v>
      </c>
      <c r="AU883" s="257" t="s">
        <v>157</v>
      </c>
      <c r="AV883" s="14" t="s">
        <v>91</v>
      </c>
      <c r="AW883" s="14" t="s">
        <v>36</v>
      </c>
      <c r="AX883" s="14" t="s">
        <v>81</v>
      </c>
      <c r="AY883" s="257" t="s">
        <v>139</v>
      </c>
    </row>
    <row r="884" s="16" customFormat="1">
      <c r="A884" s="16"/>
      <c r="B884" s="269"/>
      <c r="C884" s="270"/>
      <c r="D884" s="232" t="s">
        <v>150</v>
      </c>
      <c r="E884" s="271" t="s">
        <v>1</v>
      </c>
      <c r="F884" s="272" t="s">
        <v>172</v>
      </c>
      <c r="G884" s="270"/>
      <c r="H884" s="273">
        <v>10</v>
      </c>
      <c r="I884" s="274"/>
      <c r="J884" s="270"/>
      <c r="K884" s="270"/>
      <c r="L884" s="275"/>
      <c r="M884" s="276"/>
      <c r="N884" s="277"/>
      <c r="O884" s="277"/>
      <c r="P884" s="277"/>
      <c r="Q884" s="277"/>
      <c r="R884" s="277"/>
      <c r="S884" s="277"/>
      <c r="T884" s="278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T884" s="279" t="s">
        <v>150</v>
      </c>
      <c r="AU884" s="279" t="s">
        <v>157</v>
      </c>
      <c r="AV884" s="16" t="s">
        <v>146</v>
      </c>
      <c r="AW884" s="16" t="s">
        <v>36</v>
      </c>
      <c r="AX884" s="16" t="s">
        <v>89</v>
      </c>
      <c r="AY884" s="279" t="s">
        <v>139</v>
      </c>
    </row>
    <row r="885" s="2" customFormat="1" ht="24.15" customHeight="1">
      <c r="A885" s="39"/>
      <c r="B885" s="40"/>
      <c r="C885" s="219" t="s">
        <v>679</v>
      </c>
      <c r="D885" s="219" t="s">
        <v>141</v>
      </c>
      <c r="E885" s="220" t="s">
        <v>704</v>
      </c>
      <c r="F885" s="221" t="s">
        <v>705</v>
      </c>
      <c r="G885" s="222" t="s">
        <v>167</v>
      </c>
      <c r="H885" s="223">
        <v>16.800000000000001</v>
      </c>
      <c r="I885" s="224"/>
      <c r="J885" s="225">
        <f>ROUND(I885*H885,2)</f>
        <v>0</v>
      </c>
      <c r="K885" s="221" t="s">
        <v>1</v>
      </c>
      <c r="L885" s="45"/>
      <c r="M885" s="226" t="s">
        <v>1</v>
      </c>
      <c r="N885" s="227" t="s">
        <v>46</v>
      </c>
      <c r="O885" s="92"/>
      <c r="P885" s="228">
        <f>O885*H885</f>
        <v>0</v>
      </c>
      <c r="Q885" s="228">
        <v>0</v>
      </c>
      <c r="R885" s="228">
        <f>Q885*H885</f>
        <v>0</v>
      </c>
      <c r="S885" s="228">
        <v>0</v>
      </c>
      <c r="T885" s="229">
        <f>S885*H885</f>
        <v>0</v>
      </c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R885" s="230" t="s">
        <v>146</v>
      </c>
      <c r="AT885" s="230" t="s">
        <v>141</v>
      </c>
      <c r="AU885" s="230" t="s">
        <v>157</v>
      </c>
      <c r="AY885" s="18" t="s">
        <v>139</v>
      </c>
      <c r="BE885" s="231">
        <f>IF(N885="základní",J885,0)</f>
        <v>0</v>
      </c>
      <c r="BF885" s="231">
        <f>IF(N885="snížená",J885,0)</f>
        <v>0</v>
      </c>
      <c r="BG885" s="231">
        <f>IF(N885="zákl. přenesená",J885,0)</f>
        <v>0</v>
      </c>
      <c r="BH885" s="231">
        <f>IF(N885="sníž. přenesená",J885,0)</f>
        <v>0</v>
      </c>
      <c r="BI885" s="231">
        <f>IF(N885="nulová",J885,0)</f>
        <v>0</v>
      </c>
      <c r="BJ885" s="18" t="s">
        <v>89</v>
      </c>
      <c r="BK885" s="231">
        <f>ROUND(I885*H885,2)</f>
        <v>0</v>
      </c>
      <c r="BL885" s="18" t="s">
        <v>146</v>
      </c>
      <c r="BM885" s="230" t="s">
        <v>1365</v>
      </c>
    </row>
    <row r="886" s="13" customFormat="1">
      <c r="A886" s="13"/>
      <c r="B886" s="237"/>
      <c r="C886" s="238"/>
      <c r="D886" s="232" t="s">
        <v>150</v>
      </c>
      <c r="E886" s="239" t="s">
        <v>1</v>
      </c>
      <c r="F886" s="240" t="s">
        <v>226</v>
      </c>
      <c r="G886" s="238"/>
      <c r="H886" s="239" t="s">
        <v>1</v>
      </c>
      <c r="I886" s="241"/>
      <c r="J886" s="238"/>
      <c r="K886" s="238"/>
      <c r="L886" s="242"/>
      <c r="M886" s="243"/>
      <c r="N886" s="244"/>
      <c r="O886" s="244"/>
      <c r="P886" s="244"/>
      <c r="Q886" s="244"/>
      <c r="R886" s="244"/>
      <c r="S886" s="244"/>
      <c r="T886" s="245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T886" s="246" t="s">
        <v>150</v>
      </c>
      <c r="AU886" s="246" t="s">
        <v>157</v>
      </c>
      <c r="AV886" s="13" t="s">
        <v>89</v>
      </c>
      <c r="AW886" s="13" t="s">
        <v>36</v>
      </c>
      <c r="AX886" s="13" t="s">
        <v>81</v>
      </c>
      <c r="AY886" s="246" t="s">
        <v>139</v>
      </c>
    </row>
    <row r="887" s="14" customFormat="1">
      <c r="A887" s="14"/>
      <c r="B887" s="247"/>
      <c r="C887" s="248"/>
      <c r="D887" s="232" t="s">
        <v>150</v>
      </c>
      <c r="E887" s="249" t="s">
        <v>1</v>
      </c>
      <c r="F887" s="250" t="s">
        <v>1349</v>
      </c>
      <c r="G887" s="248"/>
      <c r="H887" s="251">
        <v>16.800000000000001</v>
      </c>
      <c r="I887" s="252"/>
      <c r="J887" s="248"/>
      <c r="K887" s="248"/>
      <c r="L887" s="253"/>
      <c r="M887" s="254"/>
      <c r="N887" s="255"/>
      <c r="O887" s="255"/>
      <c r="P887" s="255"/>
      <c r="Q887" s="255"/>
      <c r="R887" s="255"/>
      <c r="S887" s="255"/>
      <c r="T887" s="256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T887" s="257" t="s">
        <v>150</v>
      </c>
      <c r="AU887" s="257" t="s">
        <v>157</v>
      </c>
      <c r="AV887" s="14" t="s">
        <v>91</v>
      </c>
      <c r="AW887" s="14" t="s">
        <v>36</v>
      </c>
      <c r="AX887" s="14" t="s">
        <v>81</v>
      </c>
      <c r="AY887" s="257" t="s">
        <v>139</v>
      </c>
    </row>
    <row r="888" s="16" customFormat="1">
      <c r="A888" s="16"/>
      <c r="B888" s="269"/>
      <c r="C888" s="270"/>
      <c r="D888" s="232" t="s">
        <v>150</v>
      </c>
      <c r="E888" s="271" t="s">
        <v>1</v>
      </c>
      <c r="F888" s="272" t="s">
        <v>172</v>
      </c>
      <c r="G888" s="270"/>
      <c r="H888" s="273">
        <v>16.800000000000001</v>
      </c>
      <c r="I888" s="274"/>
      <c r="J888" s="270"/>
      <c r="K888" s="270"/>
      <c r="L888" s="275"/>
      <c r="M888" s="276"/>
      <c r="N888" s="277"/>
      <c r="O888" s="277"/>
      <c r="P888" s="277"/>
      <c r="Q888" s="277"/>
      <c r="R888" s="277"/>
      <c r="S888" s="277"/>
      <c r="T888" s="278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T888" s="279" t="s">
        <v>150</v>
      </c>
      <c r="AU888" s="279" t="s">
        <v>157</v>
      </c>
      <c r="AV888" s="16" t="s">
        <v>146</v>
      </c>
      <c r="AW888" s="16" t="s">
        <v>36</v>
      </c>
      <c r="AX888" s="16" t="s">
        <v>89</v>
      </c>
      <c r="AY888" s="279" t="s">
        <v>139</v>
      </c>
    </row>
    <row r="889" s="2" customFormat="1" ht="24.15" customHeight="1">
      <c r="A889" s="39"/>
      <c r="B889" s="40"/>
      <c r="C889" s="219" t="s">
        <v>1366</v>
      </c>
      <c r="D889" s="219" t="s">
        <v>141</v>
      </c>
      <c r="E889" s="220" t="s">
        <v>711</v>
      </c>
      <c r="F889" s="221" t="s">
        <v>712</v>
      </c>
      <c r="G889" s="222" t="s">
        <v>291</v>
      </c>
      <c r="H889" s="223">
        <v>3.7029999999999998</v>
      </c>
      <c r="I889" s="224"/>
      <c r="J889" s="225">
        <f>ROUND(I889*H889,2)</f>
        <v>0</v>
      </c>
      <c r="K889" s="221" t="s">
        <v>145</v>
      </c>
      <c r="L889" s="45"/>
      <c r="M889" s="226" t="s">
        <v>1</v>
      </c>
      <c r="N889" s="227" t="s">
        <v>46</v>
      </c>
      <c r="O889" s="92"/>
      <c r="P889" s="228">
        <f>O889*H889</f>
        <v>0</v>
      </c>
      <c r="Q889" s="228">
        <v>0</v>
      </c>
      <c r="R889" s="228">
        <f>Q889*H889</f>
        <v>0</v>
      </c>
      <c r="S889" s="228">
        <v>0</v>
      </c>
      <c r="T889" s="229">
        <f>S889*H889</f>
        <v>0</v>
      </c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R889" s="230" t="s">
        <v>146</v>
      </c>
      <c r="AT889" s="230" t="s">
        <v>141</v>
      </c>
      <c r="AU889" s="230" t="s">
        <v>157</v>
      </c>
      <c r="AY889" s="18" t="s">
        <v>139</v>
      </c>
      <c r="BE889" s="231">
        <f>IF(N889="základní",J889,0)</f>
        <v>0</v>
      </c>
      <c r="BF889" s="231">
        <f>IF(N889="snížená",J889,0)</f>
        <v>0</v>
      </c>
      <c r="BG889" s="231">
        <f>IF(N889="zákl. přenesená",J889,0)</f>
        <v>0</v>
      </c>
      <c r="BH889" s="231">
        <f>IF(N889="sníž. přenesená",J889,0)</f>
        <v>0</v>
      </c>
      <c r="BI889" s="231">
        <f>IF(N889="nulová",J889,0)</f>
        <v>0</v>
      </c>
      <c r="BJ889" s="18" t="s">
        <v>89</v>
      </c>
      <c r="BK889" s="231">
        <f>ROUND(I889*H889,2)</f>
        <v>0</v>
      </c>
      <c r="BL889" s="18" t="s">
        <v>146</v>
      </c>
      <c r="BM889" s="230" t="s">
        <v>1367</v>
      </c>
    </row>
    <row r="890" s="2" customFormat="1">
      <c r="A890" s="39"/>
      <c r="B890" s="40"/>
      <c r="C890" s="41"/>
      <c r="D890" s="232" t="s">
        <v>148</v>
      </c>
      <c r="E890" s="41"/>
      <c r="F890" s="233" t="s">
        <v>714</v>
      </c>
      <c r="G890" s="41"/>
      <c r="H890" s="41"/>
      <c r="I890" s="234"/>
      <c r="J890" s="41"/>
      <c r="K890" s="41"/>
      <c r="L890" s="45"/>
      <c r="M890" s="235"/>
      <c r="N890" s="236"/>
      <c r="O890" s="92"/>
      <c r="P890" s="92"/>
      <c r="Q890" s="92"/>
      <c r="R890" s="92"/>
      <c r="S890" s="92"/>
      <c r="T890" s="93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T890" s="18" t="s">
        <v>148</v>
      </c>
      <c r="AU890" s="18" t="s">
        <v>157</v>
      </c>
    </row>
    <row r="891" s="13" customFormat="1">
      <c r="A891" s="13"/>
      <c r="B891" s="237"/>
      <c r="C891" s="238"/>
      <c r="D891" s="232" t="s">
        <v>150</v>
      </c>
      <c r="E891" s="239" t="s">
        <v>1</v>
      </c>
      <c r="F891" s="240" t="s">
        <v>715</v>
      </c>
      <c r="G891" s="238"/>
      <c r="H891" s="239" t="s">
        <v>1</v>
      </c>
      <c r="I891" s="241"/>
      <c r="J891" s="238"/>
      <c r="K891" s="238"/>
      <c r="L891" s="242"/>
      <c r="M891" s="243"/>
      <c r="N891" s="244"/>
      <c r="O891" s="244"/>
      <c r="P891" s="244"/>
      <c r="Q891" s="244"/>
      <c r="R891" s="244"/>
      <c r="S891" s="244"/>
      <c r="T891" s="245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T891" s="246" t="s">
        <v>150</v>
      </c>
      <c r="AU891" s="246" t="s">
        <v>157</v>
      </c>
      <c r="AV891" s="13" t="s">
        <v>89</v>
      </c>
      <c r="AW891" s="13" t="s">
        <v>36</v>
      </c>
      <c r="AX891" s="13" t="s">
        <v>81</v>
      </c>
      <c r="AY891" s="246" t="s">
        <v>139</v>
      </c>
    </row>
    <row r="892" s="14" customFormat="1">
      <c r="A892" s="14"/>
      <c r="B892" s="247"/>
      <c r="C892" s="248"/>
      <c r="D892" s="232" t="s">
        <v>150</v>
      </c>
      <c r="E892" s="249" t="s">
        <v>1</v>
      </c>
      <c r="F892" s="250" t="s">
        <v>1368</v>
      </c>
      <c r="G892" s="248"/>
      <c r="H892" s="251">
        <v>3.7029999999999998</v>
      </c>
      <c r="I892" s="252"/>
      <c r="J892" s="248"/>
      <c r="K892" s="248"/>
      <c r="L892" s="253"/>
      <c r="M892" s="254"/>
      <c r="N892" s="255"/>
      <c r="O892" s="255"/>
      <c r="P892" s="255"/>
      <c r="Q892" s="255"/>
      <c r="R892" s="255"/>
      <c r="S892" s="255"/>
      <c r="T892" s="256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T892" s="257" t="s">
        <v>150</v>
      </c>
      <c r="AU892" s="257" t="s">
        <v>157</v>
      </c>
      <c r="AV892" s="14" t="s">
        <v>91</v>
      </c>
      <c r="AW892" s="14" t="s">
        <v>36</v>
      </c>
      <c r="AX892" s="14" t="s">
        <v>81</v>
      </c>
      <c r="AY892" s="257" t="s">
        <v>139</v>
      </c>
    </row>
    <row r="893" s="16" customFormat="1">
      <c r="A893" s="16"/>
      <c r="B893" s="269"/>
      <c r="C893" s="270"/>
      <c r="D893" s="232" t="s">
        <v>150</v>
      </c>
      <c r="E893" s="271" t="s">
        <v>1</v>
      </c>
      <c r="F893" s="272" t="s">
        <v>172</v>
      </c>
      <c r="G893" s="270"/>
      <c r="H893" s="273">
        <v>3.7029999999999998</v>
      </c>
      <c r="I893" s="274"/>
      <c r="J893" s="270"/>
      <c r="K893" s="270"/>
      <c r="L893" s="275"/>
      <c r="M893" s="276"/>
      <c r="N893" s="277"/>
      <c r="O893" s="277"/>
      <c r="P893" s="277"/>
      <c r="Q893" s="277"/>
      <c r="R893" s="277"/>
      <c r="S893" s="277"/>
      <c r="T893" s="278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T893" s="279" t="s">
        <v>150</v>
      </c>
      <c r="AU893" s="279" t="s">
        <v>157</v>
      </c>
      <c r="AV893" s="16" t="s">
        <v>146</v>
      </c>
      <c r="AW893" s="16" t="s">
        <v>36</v>
      </c>
      <c r="AX893" s="16" t="s">
        <v>89</v>
      </c>
      <c r="AY893" s="279" t="s">
        <v>139</v>
      </c>
    </row>
    <row r="894" s="2" customFormat="1" ht="24.15" customHeight="1">
      <c r="A894" s="39"/>
      <c r="B894" s="40"/>
      <c r="C894" s="219" t="s">
        <v>1369</v>
      </c>
      <c r="D894" s="219" t="s">
        <v>141</v>
      </c>
      <c r="E894" s="220" t="s">
        <v>718</v>
      </c>
      <c r="F894" s="221" t="s">
        <v>719</v>
      </c>
      <c r="G894" s="222" t="s">
        <v>291</v>
      </c>
      <c r="H894" s="223">
        <v>37.030000000000001</v>
      </c>
      <c r="I894" s="224"/>
      <c r="J894" s="225">
        <f>ROUND(I894*H894,2)</f>
        <v>0</v>
      </c>
      <c r="K894" s="221" t="s">
        <v>145</v>
      </c>
      <c r="L894" s="45"/>
      <c r="M894" s="226" t="s">
        <v>1</v>
      </c>
      <c r="N894" s="227" t="s">
        <v>46</v>
      </c>
      <c r="O894" s="92"/>
      <c r="P894" s="228">
        <f>O894*H894</f>
        <v>0</v>
      </c>
      <c r="Q894" s="228">
        <v>0</v>
      </c>
      <c r="R894" s="228">
        <f>Q894*H894</f>
        <v>0</v>
      </c>
      <c r="S894" s="228">
        <v>0</v>
      </c>
      <c r="T894" s="229">
        <f>S894*H894</f>
        <v>0</v>
      </c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R894" s="230" t="s">
        <v>146</v>
      </c>
      <c r="AT894" s="230" t="s">
        <v>141</v>
      </c>
      <c r="AU894" s="230" t="s">
        <v>157</v>
      </c>
      <c r="AY894" s="18" t="s">
        <v>139</v>
      </c>
      <c r="BE894" s="231">
        <f>IF(N894="základní",J894,0)</f>
        <v>0</v>
      </c>
      <c r="BF894" s="231">
        <f>IF(N894="snížená",J894,0)</f>
        <v>0</v>
      </c>
      <c r="BG894" s="231">
        <f>IF(N894="zákl. přenesená",J894,0)</f>
        <v>0</v>
      </c>
      <c r="BH894" s="231">
        <f>IF(N894="sníž. přenesená",J894,0)</f>
        <v>0</v>
      </c>
      <c r="BI894" s="231">
        <f>IF(N894="nulová",J894,0)</f>
        <v>0</v>
      </c>
      <c r="BJ894" s="18" t="s">
        <v>89</v>
      </c>
      <c r="BK894" s="231">
        <f>ROUND(I894*H894,2)</f>
        <v>0</v>
      </c>
      <c r="BL894" s="18" t="s">
        <v>146</v>
      </c>
      <c r="BM894" s="230" t="s">
        <v>1370</v>
      </c>
    </row>
    <row r="895" s="13" customFormat="1">
      <c r="A895" s="13"/>
      <c r="B895" s="237"/>
      <c r="C895" s="238"/>
      <c r="D895" s="232" t="s">
        <v>150</v>
      </c>
      <c r="E895" s="239" t="s">
        <v>1</v>
      </c>
      <c r="F895" s="240" t="s">
        <v>385</v>
      </c>
      <c r="G895" s="238"/>
      <c r="H895" s="239" t="s">
        <v>1</v>
      </c>
      <c r="I895" s="241"/>
      <c r="J895" s="238"/>
      <c r="K895" s="238"/>
      <c r="L895" s="242"/>
      <c r="M895" s="243"/>
      <c r="N895" s="244"/>
      <c r="O895" s="244"/>
      <c r="P895" s="244"/>
      <c r="Q895" s="244"/>
      <c r="R895" s="244"/>
      <c r="S895" s="244"/>
      <c r="T895" s="245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T895" s="246" t="s">
        <v>150</v>
      </c>
      <c r="AU895" s="246" t="s">
        <v>157</v>
      </c>
      <c r="AV895" s="13" t="s">
        <v>89</v>
      </c>
      <c r="AW895" s="13" t="s">
        <v>36</v>
      </c>
      <c r="AX895" s="13" t="s">
        <v>81</v>
      </c>
      <c r="AY895" s="246" t="s">
        <v>139</v>
      </c>
    </row>
    <row r="896" s="14" customFormat="1">
      <c r="A896" s="14"/>
      <c r="B896" s="247"/>
      <c r="C896" s="248"/>
      <c r="D896" s="232" t="s">
        <v>150</v>
      </c>
      <c r="E896" s="249" t="s">
        <v>1</v>
      </c>
      <c r="F896" s="250" t="s">
        <v>1371</v>
      </c>
      <c r="G896" s="248"/>
      <c r="H896" s="251">
        <v>37.030000000000001</v>
      </c>
      <c r="I896" s="252"/>
      <c r="J896" s="248"/>
      <c r="K896" s="248"/>
      <c r="L896" s="253"/>
      <c r="M896" s="254"/>
      <c r="N896" s="255"/>
      <c r="O896" s="255"/>
      <c r="P896" s="255"/>
      <c r="Q896" s="255"/>
      <c r="R896" s="255"/>
      <c r="S896" s="255"/>
      <c r="T896" s="256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T896" s="257" t="s">
        <v>150</v>
      </c>
      <c r="AU896" s="257" t="s">
        <v>157</v>
      </c>
      <c r="AV896" s="14" t="s">
        <v>91</v>
      </c>
      <c r="AW896" s="14" t="s">
        <v>36</v>
      </c>
      <c r="AX896" s="14" t="s">
        <v>81</v>
      </c>
      <c r="AY896" s="257" t="s">
        <v>139</v>
      </c>
    </row>
    <row r="897" s="16" customFormat="1">
      <c r="A897" s="16"/>
      <c r="B897" s="269"/>
      <c r="C897" s="270"/>
      <c r="D897" s="232" t="s">
        <v>150</v>
      </c>
      <c r="E897" s="271" t="s">
        <v>1</v>
      </c>
      <c r="F897" s="272" t="s">
        <v>172</v>
      </c>
      <c r="G897" s="270"/>
      <c r="H897" s="273">
        <v>37.030000000000001</v>
      </c>
      <c r="I897" s="274"/>
      <c r="J897" s="270"/>
      <c r="K897" s="270"/>
      <c r="L897" s="275"/>
      <c r="M897" s="276"/>
      <c r="N897" s="277"/>
      <c r="O897" s="277"/>
      <c r="P897" s="277"/>
      <c r="Q897" s="277"/>
      <c r="R897" s="277"/>
      <c r="S897" s="277"/>
      <c r="T897" s="278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T897" s="279" t="s">
        <v>150</v>
      </c>
      <c r="AU897" s="279" t="s">
        <v>157</v>
      </c>
      <c r="AV897" s="16" t="s">
        <v>146</v>
      </c>
      <c r="AW897" s="16" t="s">
        <v>36</v>
      </c>
      <c r="AX897" s="16" t="s">
        <v>89</v>
      </c>
      <c r="AY897" s="279" t="s">
        <v>139</v>
      </c>
    </row>
    <row r="898" s="2" customFormat="1" ht="37.8" customHeight="1">
      <c r="A898" s="39"/>
      <c r="B898" s="40"/>
      <c r="C898" s="219" t="s">
        <v>1372</v>
      </c>
      <c r="D898" s="219" t="s">
        <v>141</v>
      </c>
      <c r="E898" s="220" t="s">
        <v>723</v>
      </c>
      <c r="F898" s="221" t="s">
        <v>724</v>
      </c>
      <c r="G898" s="222" t="s">
        <v>291</v>
      </c>
      <c r="H898" s="223">
        <v>3.024</v>
      </c>
      <c r="I898" s="224"/>
      <c r="J898" s="225">
        <f>ROUND(I898*H898,2)</f>
        <v>0</v>
      </c>
      <c r="K898" s="221" t="s">
        <v>145</v>
      </c>
      <c r="L898" s="45"/>
      <c r="M898" s="226" t="s">
        <v>1</v>
      </c>
      <c r="N898" s="227" t="s">
        <v>46</v>
      </c>
      <c r="O898" s="92"/>
      <c r="P898" s="228">
        <f>O898*H898</f>
        <v>0</v>
      </c>
      <c r="Q898" s="228">
        <v>0</v>
      </c>
      <c r="R898" s="228">
        <f>Q898*H898</f>
        <v>0</v>
      </c>
      <c r="S898" s="228">
        <v>0</v>
      </c>
      <c r="T898" s="229">
        <f>S898*H898</f>
        <v>0</v>
      </c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R898" s="230" t="s">
        <v>146</v>
      </c>
      <c r="AT898" s="230" t="s">
        <v>141</v>
      </c>
      <c r="AU898" s="230" t="s">
        <v>157</v>
      </c>
      <c r="AY898" s="18" t="s">
        <v>139</v>
      </c>
      <c r="BE898" s="231">
        <f>IF(N898="základní",J898,0)</f>
        <v>0</v>
      </c>
      <c r="BF898" s="231">
        <f>IF(N898="snížená",J898,0)</f>
        <v>0</v>
      </c>
      <c r="BG898" s="231">
        <f>IF(N898="zákl. přenesená",J898,0)</f>
        <v>0</v>
      </c>
      <c r="BH898" s="231">
        <f>IF(N898="sníž. přenesená",J898,0)</f>
        <v>0</v>
      </c>
      <c r="BI898" s="231">
        <f>IF(N898="nulová",J898,0)</f>
        <v>0</v>
      </c>
      <c r="BJ898" s="18" t="s">
        <v>89</v>
      </c>
      <c r="BK898" s="231">
        <f>ROUND(I898*H898,2)</f>
        <v>0</v>
      </c>
      <c r="BL898" s="18" t="s">
        <v>146</v>
      </c>
      <c r="BM898" s="230" t="s">
        <v>1373</v>
      </c>
    </row>
    <row r="899" s="13" customFormat="1">
      <c r="A899" s="13"/>
      <c r="B899" s="237"/>
      <c r="C899" s="238"/>
      <c r="D899" s="232" t="s">
        <v>150</v>
      </c>
      <c r="E899" s="239" t="s">
        <v>1</v>
      </c>
      <c r="F899" s="240" t="s">
        <v>715</v>
      </c>
      <c r="G899" s="238"/>
      <c r="H899" s="239" t="s">
        <v>1</v>
      </c>
      <c r="I899" s="241"/>
      <c r="J899" s="238"/>
      <c r="K899" s="238"/>
      <c r="L899" s="242"/>
      <c r="M899" s="243"/>
      <c r="N899" s="244"/>
      <c r="O899" s="244"/>
      <c r="P899" s="244"/>
      <c r="Q899" s="244"/>
      <c r="R899" s="244"/>
      <c r="S899" s="244"/>
      <c r="T899" s="245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T899" s="246" t="s">
        <v>150</v>
      </c>
      <c r="AU899" s="246" t="s">
        <v>157</v>
      </c>
      <c r="AV899" s="13" t="s">
        <v>89</v>
      </c>
      <c r="AW899" s="13" t="s">
        <v>36</v>
      </c>
      <c r="AX899" s="13" t="s">
        <v>81</v>
      </c>
      <c r="AY899" s="246" t="s">
        <v>139</v>
      </c>
    </row>
    <row r="900" s="14" customFormat="1">
      <c r="A900" s="14"/>
      <c r="B900" s="247"/>
      <c r="C900" s="248"/>
      <c r="D900" s="232" t="s">
        <v>150</v>
      </c>
      <c r="E900" s="249" t="s">
        <v>1</v>
      </c>
      <c r="F900" s="250" t="s">
        <v>1374</v>
      </c>
      <c r="G900" s="248"/>
      <c r="H900" s="251">
        <v>3.024</v>
      </c>
      <c r="I900" s="252"/>
      <c r="J900" s="248"/>
      <c r="K900" s="248"/>
      <c r="L900" s="253"/>
      <c r="M900" s="254"/>
      <c r="N900" s="255"/>
      <c r="O900" s="255"/>
      <c r="P900" s="255"/>
      <c r="Q900" s="255"/>
      <c r="R900" s="255"/>
      <c r="S900" s="255"/>
      <c r="T900" s="256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T900" s="257" t="s">
        <v>150</v>
      </c>
      <c r="AU900" s="257" t="s">
        <v>157</v>
      </c>
      <c r="AV900" s="14" t="s">
        <v>91</v>
      </c>
      <c r="AW900" s="14" t="s">
        <v>36</v>
      </c>
      <c r="AX900" s="14" t="s">
        <v>81</v>
      </c>
      <c r="AY900" s="257" t="s">
        <v>139</v>
      </c>
    </row>
    <row r="901" s="16" customFormat="1">
      <c r="A901" s="16"/>
      <c r="B901" s="269"/>
      <c r="C901" s="270"/>
      <c r="D901" s="232" t="s">
        <v>150</v>
      </c>
      <c r="E901" s="271" t="s">
        <v>1</v>
      </c>
      <c r="F901" s="272" t="s">
        <v>172</v>
      </c>
      <c r="G901" s="270"/>
      <c r="H901" s="273">
        <v>3.024</v>
      </c>
      <c r="I901" s="274"/>
      <c r="J901" s="270"/>
      <c r="K901" s="270"/>
      <c r="L901" s="275"/>
      <c r="M901" s="276"/>
      <c r="N901" s="277"/>
      <c r="O901" s="277"/>
      <c r="P901" s="277"/>
      <c r="Q901" s="277"/>
      <c r="R901" s="277"/>
      <c r="S901" s="277"/>
      <c r="T901" s="278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T901" s="279" t="s">
        <v>150</v>
      </c>
      <c r="AU901" s="279" t="s">
        <v>157</v>
      </c>
      <c r="AV901" s="16" t="s">
        <v>146</v>
      </c>
      <c r="AW901" s="16" t="s">
        <v>36</v>
      </c>
      <c r="AX901" s="16" t="s">
        <v>89</v>
      </c>
      <c r="AY901" s="279" t="s">
        <v>139</v>
      </c>
    </row>
    <row r="902" s="2" customFormat="1" ht="44.25" customHeight="1">
      <c r="A902" s="39"/>
      <c r="B902" s="40"/>
      <c r="C902" s="219" t="s">
        <v>1375</v>
      </c>
      <c r="D902" s="219" t="s">
        <v>141</v>
      </c>
      <c r="E902" s="220" t="s">
        <v>991</v>
      </c>
      <c r="F902" s="221" t="s">
        <v>992</v>
      </c>
      <c r="G902" s="222" t="s">
        <v>291</v>
      </c>
      <c r="H902" s="223">
        <v>0.67900000000000005</v>
      </c>
      <c r="I902" s="224"/>
      <c r="J902" s="225">
        <f>ROUND(I902*H902,2)</f>
        <v>0</v>
      </c>
      <c r="K902" s="221" t="s">
        <v>145</v>
      </c>
      <c r="L902" s="45"/>
      <c r="M902" s="226" t="s">
        <v>1</v>
      </c>
      <c r="N902" s="227" t="s">
        <v>46</v>
      </c>
      <c r="O902" s="92"/>
      <c r="P902" s="228">
        <f>O902*H902</f>
        <v>0</v>
      </c>
      <c r="Q902" s="228">
        <v>0</v>
      </c>
      <c r="R902" s="228">
        <f>Q902*H902</f>
        <v>0</v>
      </c>
      <c r="S902" s="228">
        <v>0</v>
      </c>
      <c r="T902" s="229">
        <f>S902*H902</f>
        <v>0</v>
      </c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R902" s="230" t="s">
        <v>146</v>
      </c>
      <c r="AT902" s="230" t="s">
        <v>141</v>
      </c>
      <c r="AU902" s="230" t="s">
        <v>157</v>
      </c>
      <c r="AY902" s="18" t="s">
        <v>139</v>
      </c>
      <c r="BE902" s="231">
        <f>IF(N902="základní",J902,0)</f>
        <v>0</v>
      </c>
      <c r="BF902" s="231">
        <f>IF(N902="snížená",J902,0)</f>
        <v>0</v>
      </c>
      <c r="BG902" s="231">
        <f>IF(N902="zákl. přenesená",J902,0)</f>
        <v>0</v>
      </c>
      <c r="BH902" s="231">
        <f>IF(N902="sníž. přenesená",J902,0)</f>
        <v>0</v>
      </c>
      <c r="BI902" s="231">
        <f>IF(N902="nulová",J902,0)</f>
        <v>0</v>
      </c>
      <c r="BJ902" s="18" t="s">
        <v>89</v>
      </c>
      <c r="BK902" s="231">
        <f>ROUND(I902*H902,2)</f>
        <v>0</v>
      </c>
      <c r="BL902" s="18" t="s">
        <v>146</v>
      </c>
      <c r="BM902" s="230" t="s">
        <v>1376</v>
      </c>
    </row>
    <row r="903" s="13" customFormat="1">
      <c r="A903" s="13"/>
      <c r="B903" s="237"/>
      <c r="C903" s="238"/>
      <c r="D903" s="232" t="s">
        <v>150</v>
      </c>
      <c r="E903" s="239" t="s">
        <v>1</v>
      </c>
      <c r="F903" s="240" t="s">
        <v>715</v>
      </c>
      <c r="G903" s="238"/>
      <c r="H903" s="239" t="s">
        <v>1</v>
      </c>
      <c r="I903" s="241"/>
      <c r="J903" s="238"/>
      <c r="K903" s="238"/>
      <c r="L903" s="242"/>
      <c r="M903" s="243"/>
      <c r="N903" s="244"/>
      <c r="O903" s="244"/>
      <c r="P903" s="244"/>
      <c r="Q903" s="244"/>
      <c r="R903" s="244"/>
      <c r="S903" s="244"/>
      <c r="T903" s="245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T903" s="246" t="s">
        <v>150</v>
      </c>
      <c r="AU903" s="246" t="s">
        <v>157</v>
      </c>
      <c r="AV903" s="13" t="s">
        <v>89</v>
      </c>
      <c r="AW903" s="13" t="s">
        <v>36</v>
      </c>
      <c r="AX903" s="13" t="s">
        <v>81</v>
      </c>
      <c r="AY903" s="246" t="s">
        <v>139</v>
      </c>
    </row>
    <row r="904" s="14" customFormat="1">
      <c r="A904" s="14"/>
      <c r="B904" s="247"/>
      <c r="C904" s="248"/>
      <c r="D904" s="232" t="s">
        <v>150</v>
      </c>
      <c r="E904" s="249" t="s">
        <v>1</v>
      </c>
      <c r="F904" s="250" t="s">
        <v>1377</v>
      </c>
      <c r="G904" s="248"/>
      <c r="H904" s="251">
        <v>0.042999999999999997</v>
      </c>
      <c r="I904" s="252"/>
      <c r="J904" s="248"/>
      <c r="K904" s="248"/>
      <c r="L904" s="253"/>
      <c r="M904" s="254"/>
      <c r="N904" s="255"/>
      <c r="O904" s="255"/>
      <c r="P904" s="255"/>
      <c r="Q904" s="255"/>
      <c r="R904" s="255"/>
      <c r="S904" s="255"/>
      <c r="T904" s="256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T904" s="257" t="s">
        <v>150</v>
      </c>
      <c r="AU904" s="257" t="s">
        <v>157</v>
      </c>
      <c r="AV904" s="14" t="s">
        <v>91</v>
      </c>
      <c r="AW904" s="14" t="s">
        <v>36</v>
      </c>
      <c r="AX904" s="14" t="s">
        <v>81</v>
      </c>
      <c r="AY904" s="257" t="s">
        <v>139</v>
      </c>
    </row>
    <row r="905" s="14" customFormat="1">
      <c r="A905" s="14"/>
      <c r="B905" s="247"/>
      <c r="C905" s="248"/>
      <c r="D905" s="232" t="s">
        <v>150</v>
      </c>
      <c r="E905" s="249" t="s">
        <v>1</v>
      </c>
      <c r="F905" s="250" t="s">
        <v>1378</v>
      </c>
      <c r="G905" s="248"/>
      <c r="H905" s="251">
        <v>0.076999999999999999</v>
      </c>
      <c r="I905" s="252"/>
      <c r="J905" s="248"/>
      <c r="K905" s="248"/>
      <c r="L905" s="253"/>
      <c r="M905" s="254"/>
      <c r="N905" s="255"/>
      <c r="O905" s="255"/>
      <c r="P905" s="255"/>
      <c r="Q905" s="255"/>
      <c r="R905" s="255"/>
      <c r="S905" s="255"/>
      <c r="T905" s="256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T905" s="257" t="s">
        <v>150</v>
      </c>
      <c r="AU905" s="257" t="s">
        <v>157</v>
      </c>
      <c r="AV905" s="14" t="s">
        <v>91</v>
      </c>
      <c r="AW905" s="14" t="s">
        <v>36</v>
      </c>
      <c r="AX905" s="14" t="s">
        <v>81</v>
      </c>
      <c r="AY905" s="257" t="s">
        <v>139</v>
      </c>
    </row>
    <row r="906" s="14" customFormat="1">
      <c r="A906" s="14"/>
      <c r="B906" s="247"/>
      <c r="C906" s="248"/>
      <c r="D906" s="232" t="s">
        <v>150</v>
      </c>
      <c r="E906" s="249" t="s">
        <v>1</v>
      </c>
      <c r="F906" s="250" t="s">
        <v>1379</v>
      </c>
      <c r="G906" s="248"/>
      <c r="H906" s="251">
        <v>0.058999999999999997</v>
      </c>
      <c r="I906" s="252"/>
      <c r="J906" s="248"/>
      <c r="K906" s="248"/>
      <c r="L906" s="253"/>
      <c r="M906" s="254"/>
      <c r="N906" s="255"/>
      <c r="O906" s="255"/>
      <c r="P906" s="255"/>
      <c r="Q906" s="255"/>
      <c r="R906" s="255"/>
      <c r="S906" s="255"/>
      <c r="T906" s="256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T906" s="257" t="s">
        <v>150</v>
      </c>
      <c r="AU906" s="257" t="s">
        <v>157</v>
      </c>
      <c r="AV906" s="14" t="s">
        <v>91</v>
      </c>
      <c r="AW906" s="14" t="s">
        <v>36</v>
      </c>
      <c r="AX906" s="14" t="s">
        <v>81</v>
      </c>
      <c r="AY906" s="257" t="s">
        <v>139</v>
      </c>
    </row>
    <row r="907" s="14" customFormat="1">
      <c r="A907" s="14"/>
      <c r="B907" s="247"/>
      <c r="C907" s="248"/>
      <c r="D907" s="232" t="s">
        <v>150</v>
      </c>
      <c r="E907" s="249" t="s">
        <v>1</v>
      </c>
      <c r="F907" s="250" t="s">
        <v>1380</v>
      </c>
      <c r="G907" s="248"/>
      <c r="H907" s="251">
        <v>0.5</v>
      </c>
      <c r="I907" s="252"/>
      <c r="J907" s="248"/>
      <c r="K907" s="248"/>
      <c r="L907" s="253"/>
      <c r="M907" s="254"/>
      <c r="N907" s="255"/>
      <c r="O907" s="255"/>
      <c r="P907" s="255"/>
      <c r="Q907" s="255"/>
      <c r="R907" s="255"/>
      <c r="S907" s="255"/>
      <c r="T907" s="256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T907" s="257" t="s">
        <v>150</v>
      </c>
      <c r="AU907" s="257" t="s">
        <v>157</v>
      </c>
      <c r="AV907" s="14" t="s">
        <v>91</v>
      </c>
      <c r="AW907" s="14" t="s">
        <v>36</v>
      </c>
      <c r="AX907" s="14" t="s">
        <v>81</v>
      </c>
      <c r="AY907" s="257" t="s">
        <v>139</v>
      </c>
    </row>
    <row r="908" s="16" customFormat="1">
      <c r="A908" s="16"/>
      <c r="B908" s="269"/>
      <c r="C908" s="270"/>
      <c r="D908" s="232" t="s">
        <v>150</v>
      </c>
      <c r="E908" s="271" t="s">
        <v>1</v>
      </c>
      <c r="F908" s="272" t="s">
        <v>172</v>
      </c>
      <c r="G908" s="270"/>
      <c r="H908" s="273">
        <v>0.67900000000000005</v>
      </c>
      <c r="I908" s="274"/>
      <c r="J908" s="270"/>
      <c r="K908" s="270"/>
      <c r="L908" s="275"/>
      <c r="M908" s="276"/>
      <c r="N908" s="277"/>
      <c r="O908" s="277"/>
      <c r="P908" s="277"/>
      <c r="Q908" s="277"/>
      <c r="R908" s="277"/>
      <c r="S908" s="277"/>
      <c r="T908" s="278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T908" s="279" t="s">
        <v>150</v>
      </c>
      <c r="AU908" s="279" t="s">
        <v>157</v>
      </c>
      <c r="AV908" s="16" t="s">
        <v>146</v>
      </c>
      <c r="AW908" s="16" t="s">
        <v>36</v>
      </c>
      <c r="AX908" s="16" t="s">
        <v>89</v>
      </c>
      <c r="AY908" s="279" t="s">
        <v>139</v>
      </c>
    </row>
    <row r="909" s="12" customFormat="1" ht="22.8" customHeight="1">
      <c r="A909" s="12"/>
      <c r="B909" s="203"/>
      <c r="C909" s="204"/>
      <c r="D909" s="205" t="s">
        <v>80</v>
      </c>
      <c r="E909" s="217" t="s">
        <v>733</v>
      </c>
      <c r="F909" s="217" t="s">
        <v>734</v>
      </c>
      <c r="G909" s="204"/>
      <c r="H909" s="204"/>
      <c r="I909" s="207"/>
      <c r="J909" s="218">
        <f>BK909</f>
        <v>0</v>
      </c>
      <c r="K909" s="204"/>
      <c r="L909" s="209"/>
      <c r="M909" s="210"/>
      <c r="N909" s="211"/>
      <c r="O909" s="211"/>
      <c r="P909" s="212">
        <f>P910</f>
        <v>0</v>
      </c>
      <c r="Q909" s="211"/>
      <c r="R909" s="212">
        <f>R910</f>
        <v>0</v>
      </c>
      <c r="S909" s="211"/>
      <c r="T909" s="213">
        <f>T910</f>
        <v>0</v>
      </c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R909" s="214" t="s">
        <v>89</v>
      </c>
      <c r="AT909" s="215" t="s">
        <v>80</v>
      </c>
      <c r="AU909" s="215" t="s">
        <v>89</v>
      </c>
      <c r="AY909" s="214" t="s">
        <v>139</v>
      </c>
      <c r="BK909" s="216">
        <f>BK910</f>
        <v>0</v>
      </c>
    </row>
    <row r="910" s="2" customFormat="1" ht="24.15" customHeight="1">
      <c r="A910" s="39"/>
      <c r="B910" s="40"/>
      <c r="C910" s="219" t="s">
        <v>1381</v>
      </c>
      <c r="D910" s="219" t="s">
        <v>141</v>
      </c>
      <c r="E910" s="220" t="s">
        <v>997</v>
      </c>
      <c r="F910" s="221" t="s">
        <v>998</v>
      </c>
      <c r="G910" s="222" t="s">
        <v>291</v>
      </c>
      <c r="H910" s="223">
        <v>62.82</v>
      </c>
      <c r="I910" s="224"/>
      <c r="J910" s="225">
        <f>ROUND(I910*H910,2)</f>
        <v>0</v>
      </c>
      <c r="K910" s="221" t="s">
        <v>145</v>
      </c>
      <c r="L910" s="45"/>
      <c r="M910" s="226" t="s">
        <v>1</v>
      </c>
      <c r="N910" s="227" t="s">
        <v>46</v>
      </c>
      <c r="O910" s="92"/>
      <c r="P910" s="228">
        <f>O910*H910</f>
        <v>0</v>
      </c>
      <c r="Q910" s="228">
        <v>0</v>
      </c>
      <c r="R910" s="228">
        <f>Q910*H910</f>
        <v>0</v>
      </c>
      <c r="S910" s="228">
        <v>0</v>
      </c>
      <c r="T910" s="229">
        <f>S910*H910</f>
        <v>0</v>
      </c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R910" s="230" t="s">
        <v>146</v>
      </c>
      <c r="AT910" s="230" t="s">
        <v>141</v>
      </c>
      <c r="AU910" s="230" t="s">
        <v>91</v>
      </c>
      <c r="AY910" s="18" t="s">
        <v>139</v>
      </c>
      <c r="BE910" s="231">
        <f>IF(N910="základní",J910,0)</f>
        <v>0</v>
      </c>
      <c r="BF910" s="231">
        <f>IF(N910="snížená",J910,0)</f>
        <v>0</v>
      </c>
      <c r="BG910" s="231">
        <f>IF(N910="zákl. přenesená",J910,0)</f>
        <v>0</v>
      </c>
      <c r="BH910" s="231">
        <f>IF(N910="sníž. přenesená",J910,0)</f>
        <v>0</v>
      </c>
      <c r="BI910" s="231">
        <f>IF(N910="nulová",J910,0)</f>
        <v>0</v>
      </c>
      <c r="BJ910" s="18" t="s">
        <v>89</v>
      </c>
      <c r="BK910" s="231">
        <f>ROUND(I910*H910,2)</f>
        <v>0</v>
      </c>
      <c r="BL910" s="18" t="s">
        <v>146</v>
      </c>
      <c r="BM910" s="230" t="s">
        <v>1382</v>
      </c>
    </row>
    <row r="911" s="12" customFormat="1" ht="25.92" customHeight="1">
      <c r="A911" s="12"/>
      <c r="B911" s="203"/>
      <c r="C911" s="204"/>
      <c r="D911" s="205" t="s">
        <v>80</v>
      </c>
      <c r="E911" s="206" t="s">
        <v>327</v>
      </c>
      <c r="F911" s="206" t="s">
        <v>739</v>
      </c>
      <c r="G911" s="204"/>
      <c r="H911" s="204"/>
      <c r="I911" s="207"/>
      <c r="J911" s="208">
        <f>BK911</f>
        <v>0</v>
      </c>
      <c r="K911" s="204"/>
      <c r="L911" s="209"/>
      <c r="M911" s="210"/>
      <c r="N911" s="211"/>
      <c r="O911" s="211"/>
      <c r="P911" s="212">
        <f>P912</f>
        <v>0</v>
      </c>
      <c r="Q911" s="211"/>
      <c r="R911" s="212">
        <f>R912</f>
        <v>0</v>
      </c>
      <c r="S911" s="211"/>
      <c r="T911" s="213">
        <f>T912</f>
        <v>0</v>
      </c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R911" s="214" t="s">
        <v>157</v>
      </c>
      <c r="AT911" s="215" t="s">
        <v>80</v>
      </c>
      <c r="AU911" s="215" t="s">
        <v>81</v>
      </c>
      <c r="AY911" s="214" t="s">
        <v>139</v>
      </c>
      <c r="BK911" s="216">
        <f>BK912</f>
        <v>0</v>
      </c>
    </row>
    <row r="912" s="12" customFormat="1" ht="22.8" customHeight="1">
      <c r="A912" s="12"/>
      <c r="B912" s="203"/>
      <c r="C912" s="204"/>
      <c r="D912" s="205" t="s">
        <v>80</v>
      </c>
      <c r="E912" s="217" t="s">
        <v>740</v>
      </c>
      <c r="F912" s="217" t="s">
        <v>741</v>
      </c>
      <c r="G912" s="204"/>
      <c r="H912" s="204"/>
      <c r="I912" s="207"/>
      <c r="J912" s="218">
        <f>BK912</f>
        <v>0</v>
      </c>
      <c r="K912" s="204"/>
      <c r="L912" s="209"/>
      <c r="M912" s="210"/>
      <c r="N912" s="211"/>
      <c r="O912" s="211"/>
      <c r="P912" s="212">
        <f>SUM(P913:P920)</f>
        <v>0</v>
      </c>
      <c r="Q912" s="211"/>
      <c r="R912" s="212">
        <f>SUM(R913:R920)</f>
        <v>0</v>
      </c>
      <c r="S912" s="211"/>
      <c r="T912" s="213">
        <f>SUM(T913:T920)</f>
        <v>0</v>
      </c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R912" s="214" t="s">
        <v>157</v>
      </c>
      <c r="AT912" s="215" t="s">
        <v>80</v>
      </c>
      <c r="AU912" s="215" t="s">
        <v>89</v>
      </c>
      <c r="AY912" s="214" t="s">
        <v>139</v>
      </c>
      <c r="BK912" s="216">
        <f>SUM(BK913:BK920)</f>
        <v>0</v>
      </c>
    </row>
    <row r="913" s="2" customFormat="1" ht="24.15" customHeight="1">
      <c r="A913" s="39"/>
      <c r="B913" s="40"/>
      <c r="C913" s="219" t="s">
        <v>1383</v>
      </c>
      <c r="D913" s="219" t="s">
        <v>141</v>
      </c>
      <c r="E913" s="220" t="s">
        <v>743</v>
      </c>
      <c r="F913" s="221" t="s">
        <v>744</v>
      </c>
      <c r="G913" s="222" t="s">
        <v>167</v>
      </c>
      <c r="H913" s="223">
        <v>31.899999999999999</v>
      </c>
      <c r="I913" s="224"/>
      <c r="J913" s="225">
        <f>ROUND(I913*H913,2)</f>
        <v>0</v>
      </c>
      <c r="K913" s="221" t="s">
        <v>1</v>
      </c>
      <c r="L913" s="45"/>
      <c r="M913" s="226" t="s">
        <v>1</v>
      </c>
      <c r="N913" s="227" t="s">
        <v>46</v>
      </c>
      <c r="O913" s="92"/>
      <c r="P913" s="228">
        <f>O913*H913</f>
        <v>0</v>
      </c>
      <c r="Q913" s="228">
        <v>0</v>
      </c>
      <c r="R913" s="228">
        <f>Q913*H913</f>
        <v>0</v>
      </c>
      <c r="S913" s="228">
        <v>0</v>
      </c>
      <c r="T913" s="229">
        <f>S913*H913</f>
        <v>0</v>
      </c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R913" s="230" t="s">
        <v>590</v>
      </c>
      <c r="AT913" s="230" t="s">
        <v>141</v>
      </c>
      <c r="AU913" s="230" t="s">
        <v>91</v>
      </c>
      <c r="AY913" s="18" t="s">
        <v>139</v>
      </c>
      <c r="BE913" s="231">
        <f>IF(N913="základní",J913,0)</f>
        <v>0</v>
      </c>
      <c r="BF913" s="231">
        <f>IF(N913="snížená",J913,0)</f>
        <v>0</v>
      </c>
      <c r="BG913" s="231">
        <f>IF(N913="zákl. přenesená",J913,0)</f>
        <v>0</v>
      </c>
      <c r="BH913" s="231">
        <f>IF(N913="sníž. přenesená",J913,0)</f>
        <v>0</v>
      </c>
      <c r="BI913" s="231">
        <f>IF(N913="nulová",J913,0)</f>
        <v>0</v>
      </c>
      <c r="BJ913" s="18" t="s">
        <v>89</v>
      </c>
      <c r="BK913" s="231">
        <f>ROUND(I913*H913,2)</f>
        <v>0</v>
      </c>
      <c r="BL913" s="18" t="s">
        <v>590</v>
      </c>
      <c r="BM913" s="230" t="s">
        <v>1384</v>
      </c>
    </row>
    <row r="914" s="13" customFormat="1">
      <c r="A914" s="13"/>
      <c r="B914" s="237"/>
      <c r="C914" s="238"/>
      <c r="D914" s="232" t="s">
        <v>150</v>
      </c>
      <c r="E914" s="239" t="s">
        <v>1</v>
      </c>
      <c r="F914" s="240" t="s">
        <v>1016</v>
      </c>
      <c r="G914" s="238"/>
      <c r="H914" s="239" t="s">
        <v>1</v>
      </c>
      <c r="I914" s="241"/>
      <c r="J914" s="238"/>
      <c r="K914" s="238"/>
      <c r="L914" s="242"/>
      <c r="M914" s="243"/>
      <c r="N914" s="244"/>
      <c r="O914" s="244"/>
      <c r="P914" s="244"/>
      <c r="Q914" s="244"/>
      <c r="R914" s="244"/>
      <c r="S914" s="244"/>
      <c r="T914" s="245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T914" s="246" t="s">
        <v>150</v>
      </c>
      <c r="AU914" s="246" t="s">
        <v>91</v>
      </c>
      <c r="AV914" s="13" t="s">
        <v>89</v>
      </c>
      <c r="AW914" s="13" t="s">
        <v>36</v>
      </c>
      <c r="AX914" s="13" t="s">
        <v>81</v>
      </c>
      <c r="AY914" s="246" t="s">
        <v>139</v>
      </c>
    </row>
    <row r="915" s="14" customFormat="1">
      <c r="A915" s="14"/>
      <c r="B915" s="247"/>
      <c r="C915" s="248"/>
      <c r="D915" s="232" t="s">
        <v>150</v>
      </c>
      <c r="E915" s="249" t="s">
        <v>1</v>
      </c>
      <c r="F915" s="250" t="s">
        <v>1017</v>
      </c>
      <c r="G915" s="248"/>
      <c r="H915" s="251">
        <v>5.5</v>
      </c>
      <c r="I915" s="252"/>
      <c r="J915" s="248"/>
      <c r="K915" s="248"/>
      <c r="L915" s="253"/>
      <c r="M915" s="254"/>
      <c r="N915" s="255"/>
      <c r="O915" s="255"/>
      <c r="P915" s="255"/>
      <c r="Q915" s="255"/>
      <c r="R915" s="255"/>
      <c r="S915" s="255"/>
      <c r="T915" s="256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T915" s="257" t="s">
        <v>150</v>
      </c>
      <c r="AU915" s="257" t="s">
        <v>91</v>
      </c>
      <c r="AV915" s="14" t="s">
        <v>91</v>
      </c>
      <c r="AW915" s="14" t="s">
        <v>36</v>
      </c>
      <c r="AX915" s="14" t="s">
        <v>81</v>
      </c>
      <c r="AY915" s="257" t="s">
        <v>139</v>
      </c>
    </row>
    <row r="916" s="14" customFormat="1">
      <c r="A916" s="14"/>
      <c r="B916" s="247"/>
      <c r="C916" s="248"/>
      <c r="D916" s="232" t="s">
        <v>150</v>
      </c>
      <c r="E916" s="249" t="s">
        <v>1</v>
      </c>
      <c r="F916" s="250" t="s">
        <v>1018</v>
      </c>
      <c r="G916" s="248"/>
      <c r="H916" s="251">
        <v>4.4000000000000004</v>
      </c>
      <c r="I916" s="252"/>
      <c r="J916" s="248"/>
      <c r="K916" s="248"/>
      <c r="L916" s="253"/>
      <c r="M916" s="254"/>
      <c r="N916" s="255"/>
      <c r="O916" s="255"/>
      <c r="P916" s="255"/>
      <c r="Q916" s="255"/>
      <c r="R916" s="255"/>
      <c r="S916" s="255"/>
      <c r="T916" s="256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T916" s="257" t="s">
        <v>150</v>
      </c>
      <c r="AU916" s="257" t="s">
        <v>91</v>
      </c>
      <c r="AV916" s="14" t="s">
        <v>91</v>
      </c>
      <c r="AW916" s="14" t="s">
        <v>36</v>
      </c>
      <c r="AX916" s="14" t="s">
        <v>81</v>
      </c>
      <c r="AY916" s="257" t="s">
        <v>139</v>
      </c>
    </row>
    <row r="917" s="13" customFormat="1">
      <c r="A917" s="13"/>
      <c r="B917" s="237"/>
      <c r="C917" s="238"/>
      <c r="D917" s="232" t="s">
        <v>150</v>
      </c>
      <c r="E917" s="239" t="s">
        <v>1</v>
      </c>
      <c r="F917" s="240" t="s">
        <v>1013</v>
      </c>
      <c r="G917" s="238"/>
      <c r="H917" s="239" t="s">
        <v>1</v>
      </c>
      <c r="I917" s="241"/>
      <c r="J917" s="238"/>
      <c r="K917" s="238"/>
      <c r="L917" s="242"/>
      <c r="M917" s="243"/>
      <c r="N917" s="244"/>
      <c r="O917" s="244"/>
      <c r="P917" s="244"/>
      <c r="Q917" s="244"/>
      <c r="R917" s="244"/>
      <c r="S917" s="244"/>
      <c r="T917" s="245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T917" s="246" t="s">
        <v>150</v>
      </c>
      <c r="AU917" s="246" t="s">
        <v>91</v>
      </c>
      <c r="AV917" s="13" t="s">
        <v>89</v>
      </c>
      <c r="AW917" s="13" t="s">
        <v>36</v>
      </c>
      <c r="AX917" s="13" t="s">
        <v>81</v>
      </c>
      <c r="AY917" s="246" t="s">
        <v>139</v>
      </c>
    </row>
    <row r="918" s="14" customFormat="1">
      <c r="A918" s="14"/>
      <c r="B918" s="247"/>
      <c r="C918" s="248"/>
      <c r="D918" s="232" t="s">
        <v>150</v>
      </c>
      <c r="E918" s="249" t="s">
        <v>1</v>
      </c>
      <c r="F918" s="250" t="s">
        <v>1019</v>
      </c>
      <c r="G918" s="248"/>
      <c r="H918" s="251">
        <v>11</v>
      </c>
      <c r="I918" s="252"/>
      <c r="J918" s="248"/>
      <c r="K918" s="248"/>
      <c r="L918" s="253"/>
      <c r="M918" s="254"/>
      <c r="N918" s="255"/>
      <c r="O918" s="255"/>
      <c r="P918" s="255"/>
      <c r="Q918" s="255"/>
      <c r="R918" s="255"/>
      <c r="S918" s="255"/>
      <c r="T918" s="256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T918" s="257" t="s">
        <v>150</v>
      </c>
      <c r="AU918" s="257" t="s">
        <v>91</v>
      </c>
      <c r="AV918" s="14" t="s">
        <v>91</v>
      </c>
      <c r="AW918" s="14" t="s">
        <v>36</v>
      </c>
      <c r="AX918" s="14" t="s">
        <v>81</v>
      </c>
      <c r="AY918" s="257" t="s">
        <v>139</v>
      </c>
    </row>
    <row r="919" s="14" customFormat="1">
      <c r="A919" s="14"/>
      <c r="B919" s="247"/>
      <c r="C919" s="248"/>
      <c r="D919" s="232" t="s">
        <v>150</v>
      </c>
      <c r="E919" s="249" t="s">
        <v>1</v>
      </c>
      <c r="F919" s="250" t="s">
        <v>1020</v>
      </c>
      <c r="G919" s="248"/>
      <c r="H919" s="251">
        <v>11</v>
      </c>
      <c r="I919" s="252"/>
      <c r="J919" s="248"/>
      <c r="K919" s="248"/>
      <c r="L919" s="253"/>
      <c r="M919" s="254"/>
      <c r="N919" s="255"/>
      <c r="O919" s="255"/>
      <c r="P919" s="255"/>
      <c r="Q919" s="255"/>
      <c r="R919" s="255"/>
      <c r="S919" s="255"/>
      <c r="T919" s="256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T919" s="257" t="s">
        <v>150</v>
      </c>
      <c r="AU919" s="257" t="s">
        <v>91</v>
      </c>
      <c r="AV919" s="14" t="s">
        <v>91</v>
      </c>
      <c r="AW919" s="14" t="s">
        <v>36</v>
      </c>
      <c r="AX919" s="14" t="s">
        <v>81</v>
      </c>
      <c r="AY919" s="257" t="s">
        <v>139</v>
      </c>
    </row>
    <row r="920" s="16" customFormat="1">
      <c r="A920" s="16"/>
      <c r="B920" s="269"/>
      <c r="C920" s="270"/>
      <c r="D920" s="232" t="s">
        <v>150</v>
      </c>
      <c r="E920" s="271" t="s">
        <v>1</v>
      </c>
      <c r="F920" s="272" t="s">
        <v>172</v>
      </c>
      <c r="G920" s="270"/>
      <c r="H920" s="273">
        <v>31.899999999999999</v>
      </c>
      <c r="I920" s="274"/>
      <c r="J920" s="270"/>
      <c r="K920" s="270"/>
      <c r="L920" s="275"/>
      <c r="M920" s="290"/>
      <c r="N920" s="291"/>
      <c r="O920" s="291"/>
      <c r="P920" s="291"/>
      <c r="Q920" s="291"/>
      <c r="R920" s="291"/>
      <c r="S920" s="291"/>
      <c r="T920" s="292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T920" s="279" t="s">
        <v>150</v>
      </c>
      <c r="AU920" s="279" t="s">
        <v>91</v>
      </c>
      <c r="AV920" s="16" t="s">
        <v>146</v>
      </c>
      <c r="AW920" s="16" t="s">
        <v>36</v>
      </c>
      <c r="AX920" s="16" t="s">
        <v>89</v>
      </c>
      <c r="AY920" s="279" t="s">
        <v>139</v>
      </c>
    </row>
    <row r="921" s="2" customFormat="1" ht="6.96" customHeight="1">
      <c r="A921" s="39"/>
      <c r="B921" s="67"/>
      <c r="C921" s="68"/>
      <c r="D921" s="68"/>
      <c r="E921" s="68"/>
      <c r="F921" s="68"/>
      <c r="G921" s="68"/>
      <c r="H921" s="68"/>
      <c r="I921" s="68"/>
      <c r="J921" s="68"/>
      <c r="K921" s="68"/>
      <c r="L921" s="45"/>
      <c r="M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</row>
  </sheetData>
  <sheetProtection sheet="1" autoFilter="0" formatColumns="0" formatRows="0" objects="1" scenarios="1" spinCount="100000" saltValue="zejunuqRMJ6Hr1RDt7UpoJtykxoaRgdy1hteQOw4xiHK/+7S2nVJ9xaUCkXL3aDIsTW1906BrPGsaD3AWLWwQA==" hashValue="6sBfN4IIuBdCXVrii6zv6kWwvijHTUgEAtq4eKrOrWzYbuM+HuY3CeLevepV0NG4gpHTzrjSm0QA4+jQV86a/w==" algorithmName="SHA-512" password="C71F"/>
  <autoFilter ref="C127:K920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91</v>
      </c>
    </row>
    <row r="4" s="1" customFormat="1" ht="24.96" customHeight="1">
      <c r="B4" s="21"/>
      <c r="D4" s="139" t="s">
        <v>102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Tábor, ul. Soběslavská – oprava vodovodu a kanalizace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1385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28. 3. 2025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33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28</v>
      </c>
      <c r="J21" s="144" t="s">
        <v>35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37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38</v>
      </c>
      <c r="F24" s="39"/>
      <c r="G24" s="39"/>
      <c r="H24" s="39"/>
      <c r="I24" s="141" t="s">
        <v>28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39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41</v>
      </c>
      <c r="E30" s="39"/>
      <c r="F30" s="39"/>
      <c r="G30" s="39"/>
      <c r="H30" s="39"/>
      <c r="I30" s="39"/>
      <c r="J30" s="152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43</v>
      </c>
      <c r="G32" s="39"/>
      <c r="H32" s="39"/>
      <c r="I32" s="153" t="s">
        <v>42</v>
      </c>
      <c r="J32" s="153" t="s">
        <v>44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45</v>
      </c>
      <c r="E33" s="141" t="s">
        <v>46</v>
      </c>
      <c r="F33" s="155">
        <f>ROUND((SUM(BE119:BE158)),  2)</f>
        <v>0</v>
      </c>
      <c r="G33" s="39"/>
      <c r="H33" s="39"/>
      <c r="I33" s="156">
        <v>0.20999999999999999</v>
      </c>
      <c r="J33" s="155">
        <f>ROUND(((SUM(BE119:BE158))*I33),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47</v>
      </c>
      <c r="F34" s="155">
        <f>ROUND((SUM(BF119:BF158)),  2)</f>
        <v>0</v>
      </c>
      <c r="G34" s="39"/>
      <c r="H34" s="39"/>
      <c r="I34" s="156">
        <v>0.12</v>
      </c>
      <c r="J34" s="155">
        <f>ROUND(((SUM(BF119:BF158))*I34),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48</v>
      </c>
      <c r="F35" s="155">
        <f>ROUND((SUM(BG119:BG158)),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49</v>
      </c>
      <c r="F36" s="155">
        <f>ROUND((SUM(BH119:BH158)),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50</v>
      </c>
      <c r="F37" s="155">
        <f>ROUND((SUM(BI119:BI158)),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51</v>
      </c>
      <c r="E39" s="159"/>
      <c r="F39" s="159"/>
      <c r="G39" s="160" t="s">
        <v>52</v>
      </c>
      <c r="H39" s="161" t="s">
        <v>53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54</v>
      </c>
      <c r="E50" s="165"/>
      <c r="F50" s="165"/>
      <c r="G50" s="164" t="s">
        <v>55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56</v>
      </c>
      <c r="E61" s="167"/>
      <c r="F61" s="168" t="s">
        <v>57</v>
      </c>
      <c r="G61" s="166" t="s">
        <v>56</v>
      </c>
      <c r="H61" s="167"/>
      <c r="I61" s="167"/>
      <c r="J61" s="169" t="s">
        <v>57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58</v>
      </c>
      <c r="E65" s="170"/>
      <c r="F65" s="170"/>
      <c r="G65" s="164" t="s">
        <v>59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56</v>
      </c>
      <c r="E76" s="167"/>
      <c r="F76" s="168" t="s">
        <v>57</v>
      </c>
      <c r="G76" s="166" t="s">
        <v>56</v>
      </c>
      <c r="H76" s="167"/>
      <c r="I76" s="167"/>
      <c r="J76" s="169" t="s">
        <v>57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Tábor, ul. Soběslavská – oprava vodovodu a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SO-99 - Vedlejší a ostatní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Tábor</v>
      </c>
      <c r="G89" s="41"/>
      <c r="H89" s="41"/>
      <c r="I89" s="33" t="s">
        <v>22</v>
      </c>
      <c r="J89" s="80" t="str">
        <f>IF(J12="","",J12)</f>
        <v>28. 3. 2025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Vodárenská společnost Táborsko s.r.o.</v>
      </c>
      <c r="G91" s="41"/>
      <c r="H91" s="41"/>
      <c r="I91" s="33" t="s">
        <v>32</v>
      </c>
      <c r="J91" s="37" t="str">
        <f>E21</f>
        <v>Aquaprocon s.r.o., Divize Praha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37</v>
      </c>
      <c r="J92" s="37" t="str">
        <f>E24</f>
        <v>Jaroslav Pelnář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106</v>
      </c>
      <c r="D94" s="177"/>
      <c r="E94" s="177"/>
      <c r="F94" s="177"/>
      <c r="G94" s="177"/>
      <c r="H94" s="177"/>
      <c r="I94" s="177"/>
      <c r="J94" s="178" t="s">
        <v>107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108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s="9" customFormat="1" ht="24.96" customHeight="1">
      <c r="A97" s="9"/>
      <c r="B97" s="180"/>
      <c r="C97" s="181"/>
      <c r="D97" s="182" t="s">
        <v>1386</v>
      </c>
      <c r="E97" s="183"/>
      <c r="F97" s="183"/>
      <c r="G97" s="183"/>
      <c r="H97" s="183"/>
      <c r="I97" s="183"/>
      <c r="J97" s="184">
        <f>J120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1387</v>
      </c>
      <c r="E98" s="189"/>
      <c r="F98" s="189"/>
      <c r="G98" s="189"/>
      <c r="H98" s="189"/>
      <c r="I98" s="189"/>
      <c r="J98" s="190">
        <f>J121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1388</v>
      </c>
      <c r="E99" s="189"/>
      <c r="F99" s="189"/>
      <c r="G99" s="189"/>
      <c r="H99" s="189"/>
      <c r="I99" s="189"/>
      <c r="J99" s="190">
        <f>J128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124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75" t="str">
        <f>E7</f>
        <v>Tábor, ul. Soběslavská – oprava vodovodu a kanalizace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103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SO-99 - Vedlejší a ostatní náklady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>Tábor</v>
      </c>
      <c r="G113" s="41"/>
      <c r="H113" s="41"/>
      <c r="I113" s="33" t="s">
        <v>22</v>
      </c>
      <c r="J113" s="80" t="str">
        <f>IF(J12="","",J12)</f>
        <v>28. 3. 2025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5.65" customHeight="1">
      <c r="A115" s="39"/>
      <c r="B115" s="40"/>
      <c r="C115" s="33" t="s">
        <v>24</v>
      </c>
      <c r="D115" s="41"/>
      <c r="E115" s="41"/>
      <c r="F115" s="28" t="str">
        <f>E15</f>
        <v>Vodárenská společnost Táborsko s.r.o.</v>
      </c>
      <c r="G115" s="41"/>
      <c r="H115" s="41"/>
      <c r="I115" s="33" t="s">
        <v>32</v>
      </c>
      <c r="J115" s="37" t="str">
        <f>E21</f>
        <v>Aquaprocon s.r.o., Divize Praha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30</v>
      </c>
      <c r="D116" s="41"/>
      <c r="E116" s="41"/>
      <c r="F116" s="28" t="str">
        <f>IF(E18="","",E18)</f>
        <v>Vyplň údaj</v>
      </c>
      <c r="G116" s="41"/>
      <c r="H116" s="41"/>
      <c r="I116" s="33" t="s">
        <v>37</v>
      </c>
      <c r="J116" s="37" t="str">
        <f>E24</f>
        <v>Jaroslav Pelnář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192"/>
      <c r="B118" s="193"/>
      <c r="C118" s="194" t="s">
        <v>125</v>
      </c>
      <c r="D118" s="195" t="s">
        <v>66</v>
      </c>
      <c r="E118" s="195" t="s">
        <v>62</v>
      </c>
      <c r="F118" s="195" t="s">
        <v>63</v>
      </c>
      <c r="G118" s="195" t="s">
        <v>126</v>
      </c>
      <c r="H118" s="195" t="s">
        <v>127</v>
      </c>
      <c r="I118" s="195" t="s">
        <v>128</v>
      </c>
      <c r="J118" s="195" t="s">
        <v>107</v>
      </c>
      <c r="K118" s="196" t="s">
        <v>129</v>
      </c>
      <c r="L118" s="197"/>
      <c r="M118" s="101" t="s">
        <v>1</v>
      </c>
      <c r="N118" s="102" t="s">
        <v>45</v>
      </c>
      <c r="O118" s="102" t="s">
        <v>130</v>
      </c>
      <c r="P118" s="102" t="s">
        <v>131</v>
      </c>
      <c r="Q118" s="102" t="s">
        <v>132</v>
      </c>
      <c r="R118" s="102" t="s">
        <v>133</v>
      </c>
      <c r="S118" s="102" t="s">
        <v>134</v>
      </c>
      <c r="T118" s="103" t="s">
        <v>135</v>
      </c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</row>
    <row r="119" s="2" customFormat="1" ht="22.8" customHeight="1">
      <c r="A119" s="39"/>
      <c r="B119" s="40"/>
      <c r="C119" s="108" t="s">
        <v>136</v>
      </c>
      <c r="D119" s="41"/>
      <c r="E119" s="41"/>
      <c r="F119" s="41"/>
      <c r="G119" s="41"/>
      <c r="H119" s="41"/>
      <c r="I119" s="41"/>
      <c r="J119" s="198">
        <f>BK119</f>
        <v>0</v>
      </c>
      <c r="K119" s="41"/>
      <c r="L119" s="45"/>
      <c r="M119" s="104"/>
      <c r="N119" s="199"/>
      <c r="O119" s="105"/>
      <c r="P119" s="200">
        <f>P120</f>
        <v>0</v>
      </c>
      <c r="Q119" s="105"/>
      <c r="R119" s="200">
        <f>R120</f>
        <v>0</v>
      </c>
      <c r="S119" s="105"/>
      <c r="T119" s="201">
        <f>T120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80</v>
      </c>
      <c r="AU119" s="18" t="s">
        <v>109</v>
      </c>
      <c r="BK119" s="202">
        <f>BK120</f>
        <v>0</v>
      </c>
    </row>
    <row r="120" s="12" customFormat="1" ht="25.92" customHeight="1">
      <c r="A120" s="12"/>
      <c r="B120" s="203"/>
      <c r="C120" s="204"/>
      <c r="D120" s="205" t="s">
        <v>80</v>
      </c>
      <c r="E120" s="206" t="s">
        <v>1389</v>
      </c>
      <c r="F120" s="206" t="s">
        <v>1390</v>
      </c>
      <c r="G120" s="204"/>
      <c r="H120" s="204"/>
      <c r="I120" s="207"/>
      <c r="J120" s="208">
        <f>BK120</f>
        <v>0</v>
      </c>
      <c r="K120" s="204"/>
      <c r="L120" s="209"/>
      <c r="M120" s="210"/>
      <c r="N120" s="211"/>
      <c r="O120" s="211"/>
      <c r="P120" s="212">
        <f>P121+P128</f>
        <v>0</v>
      </c>
      <c r="Q120" s="211"/>
      <c r="R120" s="212">
        <f>R121+R128</f>
        <v>0</v>
      </c>
      <c r="S120" s="211"/>
      <c r="T120" s="213">
        <f>T121+T128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177</v>
      </c>
      <c r="AT120" s="215" t="s">
        <v>80</v>
      </c>
      <c r="AU120" s="215" t="s">
        <v>81</v>
      </c>
      <c r="AY120" s="214" t="s">
        <v>139</v>
      </c>
      <c r="BK120" s="216">
        <f>BK121+BK128</f>
        <v>0</v>
      </c>
    </row>
    <row r="121" s="12" customFormat="1" ht="22.8" customHeight="1">
      <c r="A121" s="12"/>
      <c r="B121" s="203"/>
      <c r="C121" s="204"/>
      <c r="D121" s="205" t="s">
        <v>80</v>
      </c>
      <c r="E121" s="217" t="s">
        <v>1391</v>
      </c>
      <c r="F121" s="217" t="s">
        <v>1392</v>
      </c>
      <c r="G121" s="204"/>
      <c r="H121" s="204"/>
      <c r="I121" s="207"/>
      <c r="J121" s="218">
        <f>BK121</f>
        <v>0</v>
      </c>
      <c r="K121" s="204"/>
      <c r="L121" s="209"/>
      <c r="M121" s="210"/>
      <c r="N121" s="211"/>
      <c r="O121" s="211"/>
      <c r="P121" s="212">
        <f>SUM(P122:P127)</f>
        <v>0</v>
      </c>
      <c r="Q121" s="211"/>
      <c r="R121" s="212">
        <f>SUM(R122:R127)</f>
        <v>0</v>
      </c>
      <c r="S121" s="211"/>
      <c r="T121" s="213">
        <f>SUM(T122:T127)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177</v>
      </c>
      <c r="AT121" s="215" t="s">
        <v>80</v>
      </c>
      <c r="AU121" s="215" t="s">
        <v>89</v>
      </c>
      <c r="AY121" s="214" t="s">
        <v>139</v>
      </c>
      <c r="BK121" s="216">
        <f>SUM(BK122:BK127)</f>
        <v>0</v>
      </c>
    </row>
    <row r="122" s="2" customFormat="1" ht="16.5" customHeight="1">
      <c r="A122" s="39"/>
      <c r="B122" s="40"/>
      <c r="C122" s="219" t="s">
        <v>89</v>
      </c>
      <c r="D122" s="219" t="s">
        <v>141</v>
      </c>
      <c r="E122" s="220" t="s">
        <v>1393</v>
      </c>
      <c r="F122" s="221" t="s">
        <v>1394</v>
      </c>
      <c r="G122" s="222" t="s">
        <v>1395</v>
      </c>
      <c r="H122" s="223">
        <v>1</v>
      </c>
      <c r="I122" s="224"/>
      <c r="J122" s="225">
        <f>ROUND(I122*H122,2)</f>
        <v>0</v>
      </c>
      <c r="K122" s="221" t="s">
        <v>1</v>
      </c>
      <c r="L122" s="45"/>
      <c r="M122" s="226" t="s">
        <v>1</v>
      </c>
      <c r="N122" s="227" t="s">
        <v>46</v>
      </c>
      <c r="O122" s="92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0" t="s">
        <v>1396</v>
      </c>
      <c r="AT122" s="230" t="s">
        <v>141</v>
      </c>
      <c r="AU122" s="230" t="s">
        <v>91</v>
      </c>
      <c r="AY122" s="18" t="s">
        <v>139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8" t="s">
        <v>89</v>
      </c>
      <c r="BK122" s="231">
        <f>ROUND(I122*H122,2)</f>
        <v>0</v>
      </c>
      <c r="BL122" s="18" t="s">
        <v>1396</v>
      </c>
      <c r="BM122" s="230" t="s">
        <v>1397</v>
      </c>
    </row>
    <row r="123" s="2" customFormat="1">
      <c r="A123" s="39"/>
      <c r="B123" s="40"/>
      <c r="C123" s="41"/>
      <c r="D123" s="232" t="s">
        <v>148</v>
      </c>
      <c r="E123" s="41"/>
      <c r="F123" s="233" t="s">
        <v>1398</v>
      </c>
      <c r="G123" s="41"/>
      <c r="H123" s="41"/>
      <c r="I123" s="234"/>
      <c r="J123" s="41"/>
      <c r="K123" s="41"/>
      <c r="L123" s="45"/>
      <c r="M123" s="235"/>
      <c r="N123" s="236"/>
      <c r="O123" s="92"/>
      <c r="P123" s="92"/>
      <c r="Q123" s="92"/>
      <c r="R123" s="92"/>
      <c r="S123" s="92"/>
      <c r="T123" s="93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148</v>
      </c>
      <c r="AU123" s="18" t="s">
        <v>91</v>
      </c>
    </row>
    <row r="124" s="14" customFormat="1">
      <c r="A124" s="14"/>
      <c r="B124" s="247"/>
      <c r="C124" s="248"/>
      <c r="D124" s="232" t="s">
        <v>150</v>
      </c>
      <c r="E124" s="249" t="s">
        <v>1</v>
      </c>
      <c r="F124" s="250" t="s">
        <v>900</v>
      </c>
      <c r="G124" s="248"/>
      <c r="H124" s="251">
        <v>1</v>
      </c>
      <c r="I124" s="252"/>
      <c r="J124" s="248"/>
      <c r="K124" s="248"/>
      <c r="L124" s="253"/>
      <c r="M124" s="254"/>
      <c r="N124" s="255"/>
      <c r="O124" s="255"/>
      <c r="P124" s="255"/>
      <c r="Q124" s="255"/>
      <c r="R124" s="255"/>
      <c r="S124" s="255"/>
      <c r="T124" s="25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7" t="s">
        <v>150</v>
      </c>
      <c r="AU124" s="257" t="s">
        <v>91</v>
      </c>
      <c r="AV124" s="14" t="s">
        <v>91</v>
      </c>
      <c r="AW124" s="14" t="s">
        <v>36</v>
      </c>
      <c r="AX124" s="14" t="s">
        <v>89</v>
      </c>
      <c r="AY124" s="257" t="s">
        <v>139</v>
      </c>
    </row>
    <row r="125" s="2" customFormat="1" ht="16.5" customHeight="1">
      <c r="A125" s="39"/>
      <c r="B125" s="40"/>
      <c r="C125" s="219" t="s">
        <v>91</v>
      </c>
      <c r="D125" s="219" t="s">
        <v>141</v>
      </c>
      <c r="E125" s="220" t="s">
        <v>1399</v>
      </c>
      <c r="F125" s="221" t="s">
        <v>1400</v>
      </c>
      <c r="G125" s="222" t="s">
        <v>1395</v>
      </c>
      <c r="H125" s="223">
        <v>1</v>
      </c>
      <c r="I125" s="224"/>
      <c r="J125" s="225">
        <f>ROUND(I125*H125,2)</f>
        <v>0</v>
      </c>
      <c r="K125" s="221" t="s">
        <v>1</v>
      </c>
      <c r="L125" s="45"/>
      <c r="M125" s="226" t="s">
        <v>1</v>
      </c>
      <c r="N125" s="227" t="s">
        <v>46</v>
      </c>
      <c r="O125" s="92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0" t="s">
        <v>1396</v>
      </c>
      <c r="AT125" s="230" t="s">
        <v>141</v>
      </c>
      <c r="AU125" s="230" t="s">
        <v>91</v>
      </c>
      <c r="AY125" s="18" t="s">
        <v>139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8" t="s">
        <v>89</v>
      </c>
      <c r="BK125" s="231">
        <f>ROUND(I125*H125,2)</f>
        <v>0</v>
      </c>
      <c r="BL125" s="18" t="s">
        <v>1396</v>
      </c>
      <c r="BM125" s="230" t="s">
        <v>1401</v>
      </c>
    </row>
    <row r="126" s="2" customFormat="1">
      <c r="A126" s="39"/>
      <c r="B126" s="40"/>
      <c r="C126" s="41"/>
      <c r="D126" s="232" t="s">
        <v>148</v>
      </c>
      <c r="E126" s="41"/>
      <c r="F126" s="233" t="s">
        <v>1402</v>
      </c>
      <c r="G126" s="41"/>
      <c r="H126" s="41"/>
      <c r="I126" s="234"/>
      <c r="J126" s="41"/>
      <c r="K126" s="41"/>
      <c r="L126" s="45"/>
      <c r="M126" s="235"/>
      <c r="N126" s="236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148</v>
      </c>
      <c r="AU126" s="18" t="s">
        <v>91</v>
      </c>
    </row>
    <row r="127" s="14" customFormat="1">
      <c r="A127" s="14"/>
      <c r="B127" s="247"/>
      <c r="C127" s="248"/>
      <c r="D127" s="232" t="s">
        <v>150</v>
      </c>
      <c r="E127" s="249" t="s">
        <v>1</v>
      </c>
      <c r="F127" s="250" t="s">
        <v>900</v>
      </c>
      <c r="G127" s="248"/>
      <c r="H127" s="251">
        <v>1</v>
      </c>
      <c r="I127" s="252"/>
      <c r="J127" s="248"/>
      <c r="K127" s="248"/>
      <c r="L127" s="253"/>
      <c r="M127" s="254"/>
      <c r="N127" s="255"/>
      <c r="O127" s="255"/>
      <c r="P127" s="255"/>
      <c r="Q127" s="255"/>
      <c r="R127" s="255"/>
      <c r="S127" s="255"/>
      <c r="T127" s="25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7" t="s">
        <v>150</v>
      </c>
      <c r="AU127" s="257" t="s">
        <v>91</v>
      </c>
      <c r="AV127" s="14" t="s">
        <v>91</v>
      </c>
      <c r="AW127" s="14" t="s">
        <v>36</v>
      </c>
      <c r="AX127" s="14" t="s">
        <v>89</v>
      </c>
      <c r="AY127" s="257" t="s">
        <v>139</v>
      </c>
    </row>
    <row r="128" s="12" customFormat="1" ht="22.8" customHeight="1">
      <c r="A128" s="12"/>
      <c r="B128" s="203"/>
      <c r="C128" s="204"/>
      <c r="D128" s="205" t="s">
        <v>80</v>
      </c>
      <c r="E128" s="217" t="s">
        <v>1403</v>
      </c>
      <c r="F128" s="217" t="s">
        <v>1404</v>
      </c>
      <c r="G128" s="204"/>
      <c r="H128" s="204"/>
      <c r="I128" s="207"/>
      <c r="J128" s="218">
        <f>BK128</f>
        <v>0</v>
      </c>
      <c r="K128" s="204"/>
      <c r="L128" s="209"/>
      <c r="M128" s="210"/>
      <c r="N128" s="211"/>
      <c r="O128" s="211"/>
      <c r="P128" s="212">
        <f>SUM(P129:P158)</f>
        <v>0</v>
      </c>
      <c r="Q128" s="211"/>
      <c r="R128" s="212">
        <f>SUM(R129:R158)</f>
        <v>0</v>
      </c>
      <c r="S128" s="211"/>
      <c r="T128" s="213">
        <f>SUM(T129:T158)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177</v>
      </c>
      <c r="AT128" s="215" t="s">
        <v>80</v>
      </c>
      <c r="AU128" s="215" t="s">
        <v>89</v>
      </c>
      <c r="AY128" s="214" t="s">
        <v>139</v>
      </c>
      <c r="BK128" s="216">
        <f>SUM(BK129:BK158)</f>
        <v>0</v>
      </c>
    </row>
    <row r="129" s="2" customFormat="1" ht="16.5" customHeight="1">
      <c r="A129" s="39"/>
      <c r="B129" s="40"/>
      <c r="C129" s="219" t="s">
        <v>157</v>
      </c>
      <c r="D129" s="219" t="s">
        <v>141</v>
      </c>
      <c r="E129" s="220" t="s">
        <v>1405</v>
      </c>
      <c r="F129" s="221" t="s">
        <v>1406</v>
      </c>
      <c r="G129" s="222" t="s">
        <v>1395</v>
      </c>
      <c r="H129" s="223">
        <v>1</v>
      </c>
      <c r="I129" s="224"/>
      <c r="J129" s="225">
        <f>ROUND(I129*H129,2)</f>
        <v>0</v>
      </c>
      <c r="K129" s="221" t="s">
        <v>1</v>
      </c>
      <c r="L129" s="45"/>
      <c r="M129" s="226" t="s">
        <v>1</v>
      </c>
      <c r="N129" s="227" t="s">
        <v>46</v>
      </c>
      <c r="O129" s="92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0" t="s">
        <v>1396</v>
      </c>
      <c r="AT129" s="230" t="s">
        <v>141</v>
      </c>
      <c r="AU129" s="230" t="s">
        <v>91</v>
      </c>
      <c r="AY129" s="18" t="s">
        <v>139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8" t="s">
        <v>89</v>
      </c>
      <c r="BK129" s="231">
        <f>ROUND(I129*H129,2)</f>
        <v>0</v>
      </c>
      <c r="BL129" s="18" t="s">
        <v>1396</v>
      </c>
      <c r="BM129" s="230" t="s">
        <v>1407</v>
      </c>
    </row>
    <row r="130" s="14" customFormat="1">
      <c r="A130" s="14"/>
      <c r="B130" s="247"/>
      <c r="C130" s="248"/>
      <c r="D130" s="232" t="s">
        <v>150</v>
      </c>
      <c r="E130" s="249" t="s">
        <v>1</v>
      </c>
      <c r="F130" s="250" t="s">
        <v>900</v>
      </c>
      <c r="G130" s="248"/>
      <c r="H130" s="251">
        <v>1</v>
      </c>
      <c r="I130" s="252"/>
      <c r="J130" s="248"/>
      <c r="K130" s="248"/>
      <c r="L130" s="253"/>
      <c r="M130" s="254"/>
      <c r="N130" s="255"/>
      <c r="O130" s="255"/>
      <c r="P130" s="255"/>
      <c r="Q130" s="255"/>
      <c r="R130" s="255"/>
      <c r="S130" s="255"/>
      <c r="T130" s="25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7" t="s">
        <v>150</v>
      </c>
      <c r="AU130" s="257" t="s">
        <v>91</v>
      </c>
      <c r="AV130" s="14" t="s">
        <v>91</v>
      </c>
      <c r="AW130" s="14" t="s">
        <v>36</v>
      </c>
      <c r="AX130" s="14" t="s">
        <v>89</v>
      </c>
      <c r="AY130" s="257" t="s">
        <v>139</v>
      </c>
    </row>
    <row r="131" s="2" customFormat="1" ht="24.15" customHeight="1">
      <c r="A131" s="39"/>
      <c r="B131" s="40"/>
      <c r="C131" s="219" t="s">
        <v>146</v>
      </c>
      <c r="D131" s="219" t="s">
        <v>141</v>
      </c>
      <c r="E131" s="220" t="s">
        <v>1408</v>
      </c>
      <c r="F131" s="221" t="s">
        <v>1409</v>
      </c>
      <c r="G131" s="222" t="s">
        <v>1395</v>
      </c>
      <c r="H131" s="223">
        <v>1</v>
      </c>
      <c r="I131" s="224"/>
      <c r="J131" s="225">
        <f>ROUND(I131*H131,2)</f>
        <v>0</v>
      </c>
      <c r="K131" s="221" t="s">
        <v>1</v>
      </c>
      <c r="L131" s="45"/>
      <c r="M131" s="226" t="s">
        <v>1</v>
      </c>
      <c r="N131" s="227" t="s">
        <v>46</v>
      </c>
      <c r="O131" s="92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1396</v>
      </c>
      <c r="AT131" s="230" t="s">
        <v>141</v>
      </c>
      <c r="AU131" s="230" t="s">
        <v>91</v>
      </c>
      <c r="AY131" s="18" t="s">
        <v>139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89</v>
      </c>
      <c r="BK131" s="231">
        <f>ROUND(I131*H131,2)</f>
        <v>0</v>
      </c>
      <c r="BL131" s="18" t="s">
        <v>1396</v>
      </c>
      <c r="BM131" s="230" t="s">
        <v>1410</v>
      </c>
    </row>
    <row r="132" s="14" customFormat="1">
      <c r="A132" s="14"/>
      <c r="B132" s="247"/>
      <c r="C132" s="248"/>
      <c r="D132" s="232" t="s">
        <v>150</v>
      </c>
      <c r="E132" s="249" t="s">
        <v>1</v>
      </c>
      <c r="F132" s="250" t="s">
        <v>900</v>
      </c>
      <c r="G132" s="248"/>
      <c r="H132" s="251">
        <v>1</v>
      </c>
      <c r="I132" s="252"/>
      <c r="J132" s="248"/>
      <c r="K132" s="248"/>
      <c r="L132" s="253"/>
      <c r="M132" s="254"/>
      <c r="N132" s="255"/>
      <c r="O132" s="255"/>
      <c r="P132" s="255"/>
      <c r="Q132" s="255"/>
      <c r="R132" s="255"/>
      <c r="S132" s="255"/>
      <c r="T132" s="25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7" t="s">
        <v>150</v>
      </c>
      <c r="AU132" s="257" t="s">
        <v>91</v>
      </c>
      <c r="AV132" s="14" t="s">
        <v>91</v>
      </c>
      <c r="AW132" s="14" t="s">
        <v>36</v>
      </c>
      <c r="AX132" s="14" t="s">
        <v>89</v>
      </c>
      <c r="AY132" s="257" t="s">
        <v>139</v>
      </c>
    </row>
    <row r="133" s="2" customFormat="1" ht="33" customHeight="1">
      <c r="A133" s="39"/>
      <c r="B133" s="40"/>
      <c r="C133" s="219" t="s">
        <v>177</v>
      </c>
      <c r="D133" s="219" t="s">
        <v>141</v>
      </c>
      <c r="E133" s="220" t="s">
        <v>1411</v>
      </c>
      <c r="F133" s="221" t="s">
        <v>1412</v>
      </c>
      <c r="G133" s="222" t="s">
        <v>1395</v>
      </c>
      <c r="H133" s="223">
        <v>1</v>
      </c>
      <c r="I133" s="224"/>
      <c r="J133" s="225">
        <f>ROUND(I133*H133,2)</f>
        <v>0</v>
      </c>
      <c r="K133" s="221" t="s">
        <v>1</v>
      </c>
      <c r="L133" s="45"/>
      <c r="M133" s="226" t="s">
        <v>1</v>
      </c>
      <c r="N133" s="227" t="s">
        <v>46</v>
      </c>
      <c r="O133" s="92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0" t="s">
        <v>1396</v>
      </c>
      <c r="AT133" s="230" t="s">
        <v>141</v>
      </c>
      <c r="AU133" s="230" t="s">
        <v>91</v>
      </c>
      <c r="AY133" s="18" t="s">
        <v>139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8" t="s">
        <v>89</v>
      </c>
      <c r="BK133" s="231">
        <f>ROUND(I133*H133,2)</f>
        <v>0</v>
      </c>
      <c r="BL133" s="18" t="s">
        <v>1396</v>
      </c>
      <c r="BM133" s="230" t="s">
        <v>1413</v>
      </c>
    </row>
    <row r="134" s="14" customFormat="1">
      <c r="A134" s="14"/>
      <c r="B134" s="247"/>
      <c r="C134" s="248"/>
      <c r="D134" s="232" t="s">
        <v>150</v>
      </c>
      <c r="E134" s="249" t="s">
        <v>1</v>
      </c>
      <c r="F134" s="250" t="s">
        <v>900</v>
      </c>
      <c r="G134" s="248"/>
      <c r="H134" s="251">
        <v>1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7" t="s">
        <v>150</v>
      </c>
      <c r="AU134" s="257" t="s">
        <v>91</v>
      </c>
      <c r="AV134" s="14" t="s">
        <v>91</v>
      </c>
      <c r="AW134" s="14" t="s">
        <v>36</v>
      </c>
      <c r="AX134" s="14" t="s">
        <v>89</v>
      </c>
      <c r="AY134" s="257" t="s">
        <v>139</v>
      </c>
    </row>
    <row r="135" s="2" customFormat="1" ht="16.5" customHeight="1">
      <c r="A135" s="39"/>
      <c r="B135" s="40"/>
      <c r="C135" s="219" t="s">
        <v>183</v>
      </c>
      <c r="D135" s="219" t="s">
        <v>141</v>
      </c>
      <c r="E135" s="220" t="s">
        <v>1414</v>
      </c>
      <c r="F135" s="221" t="s">
        <v>1415</v>
      </c>
      <c r="G135" s="222" t="s">
        <v>1395</v>
      </c>
      <c r="H135" s="223">
        <v>1</v>
      </c>
      <c r="I135" s="224"/>
      <c r="J135" s="225">
        <f>ROUND(I135*H135,2)</f>
        <v>0</v>
      </c>
      <c r="K135" s="221" t="s">
        <v>1</v>
      </c>
      <c r="L135" s="45"/>
      <c r="M135" s="226" t="s">
        <v>1</v>
      </c>
      <c r="N135" s="227" t="s">
        <v>46</v>
      </c>
      <c r="O135" s="92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1396</v>
      </c>
      <c r="AT135" s="230" t="s">
        <v>141</v>
      </c>
      <c r="AU135" s="230" t="s">
        <v>91</v>
      </c>
      <c r="AY135" s="18" t="s">
        <v>139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89</v>
      </c>
      <c r="BK135" s="231">
        <f>ROUND(I135*H135,2)</f>
        <v>0</v>
      </c>
      <c r="BL135" s="18" t="s">
        <v>1396</v>
      </c>
      <c r="BM135" s="230" t="s">
        <v>1416</v>
      </c>
    </row>
    <row r="136" s="2" customFormat="1">
      <c r="A136" s="39"/>
      <c r="B136" s="40"/>
      <c r="C136" s="41"/>
      <c r="D136" s="232" t="s">
        <v>148</v>
      </c>
      <c r="E136" s="41"/>
      <c r="F136" s="233" t="s">
        <v>1417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148</v>
      </c>
      <c r="AU136" s="18" t="s">
        <v>91</v>
      </c>
    </row>
    <row r="137" s="14" customFormat="1">
      <c r="A137" s="14"/>
      <c r="B137" s="247"/>
      <c r="C137" s="248"/>
      <c r="D137" s="232" t="s">
        <v>150</v>
      </c>
      <c r="E137" s="249" t="s">
        <v>1</v>
      </c>
      <c r="F137" s="250" t="s">
        <v>900</v>
      </c>
      <c r="G137" s="248"/>
      <c r="H137" s="251">
        <v>1</v>
      </c>
      <c r="I137" s="252"/>
      <c r="J137" s="248"/>
      <c r="K137" s="248"/>
      <c r="L137" s="253"/>
      <c r="M137" s="254"/>
      <c r="N137" s="255"/>
      <c r="O137" s="255"/>
      <c r="P137" s="255"/>
      <c r="Q137" s="255"/>
      <c r="R137" s="255"/>
      <c r="S137" s="255"/>
      <c r="T137" s="25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7" t="s">
        <v>150</v>
      </c>
      <c r="AU137" s="257" t="s">
        <v>91</v>
      </c>
      <c r="AV137" s="14" t="s">
        <v>91</v>
      </c>
      <c r="AW137" s="14" t="s">
        <v>36</v>
      </c>
      <c r="AX137" s="14" t="s">
        <v>89</v>
      </c>
      <c r="AY137" s="257" t="s">
        <v>139</v>
      </c>
    </row>
    <row r="138" s="2" customFormat="1" ht="16.5" customHeight="1">
      <c r="A138" s="39"/>
      <c r="B138" s="40"/>
      <c r="C138" s="219" t="s">
        <v>193</v>
      </c>
      <c r="D138" s="219" t="s">
        <v>141</v>
      </c>
      <c r="E138" s="220" t="s">
        <v>1418</v>
      </c>
      <c r="F138" s="221" t="s">
        <v>1419</v>
      </c>
      <c r="G138" s="222" t="s">
        <v>1395</v>
      </c>
      <c r="H138" s="223">
        <v>1</v>
      </c>
      <c r="I138" s="224"/>
      <c r="J138" s="225">
        <f>ROUND(I138*H138,2)</f>
        <v>0</v>
      </c>
      <c r="K138" s="221" t="s">
        <v>1</v>
      </c>
      <c r="L138" s="45"/>
      <c r="M138" s="226" t="s">
        <v>1</v>
      </c>
      <c r="N138" s="227" t="s">
        <v>46</v>
      </c>
      <c r="O138" s="92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0" t="s">
        <v>1396</v>
      </c>
      <c r="AT138" s="230" t="s">
        <v>141</v>
      </c>
      <c r="AU138" s="230" t="s">
        <v>91</v>
      </c>
      <c r="AY138" s="18" t="s">
        <v>139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8" t="s">
        <v>89</v>
      </c>
      <c r="BK138" s="231">
        <f>ROUND(I138*H138,2)</f>
        <v>0</v>
      </c>
      <c r="BL138" s="18" t="s">
        <v>1396</v>
      </c>
      <c r="BM138" s="230" t="s">
        <v>1420</v>
      </c>
    </row>
    <row r="139" s="2" customFormat="1">
      <c r="A139" s="39"/>
      <c r="B139" s="40"/>
      <c r="C139" s="41"/>
      <c r="D139" s="232" t="s">
        <v>148</v>
      </c>
      <c r="E139" s="41"/>
      <c r="F139" s="233" t="s">
        <v>1421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148</v>
      </c>
      <c r="AU139" s="18" t="s">
        <v>91</v>
      </c>
    </row>
    <row r="140" s="14" customFormat="1">
      <c r="A140" s="14"/>
      <c r="B140" s="247"/>
      <c r="C140" s="248"/>
      <c r="D140" s="232" t="s">
        <v>150</v>
      </c>
      <c r="E140" s="249" t="s">
        <v>1</v>
      </c>
      <c r="F140" s="250" t="s">
        <v>900</v>
      </c>
      <c r="G140" s="248"/>
      <c r="H140" s="251">
        <v>1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7" t="s">
        <v>150</v>
      </c>
      <c r="AU140" s="257" t="s">
        <v>91</v>
      </c>
      <c r="AV140" s="14" t="s">
        <v>91</v>
      </c>
      <c r="AW140" s="14" t="s">
        <v>36</v>
      </c>
      <c r="AX140" s="14" t="s">
        <v>89</v>
      </c>
      <c r="AY140" s="257" t="s">
        <v>139</v>
      </c>
    </row>
    <row r="141" s="2" customFormat="1" ht="16.5" customHeight="1">
      <c r="A141" s="39"/>
      <c r="B141" s="40"/>
      <c r="C141" s="219" t="s">
        <v>203</v>
      </c>
      <c r="D141" s="219" t="s">
        <v>141</v>
      </c>
      <c r="E141" s="220" t="s">
        <v>1422</v>
      </c>
      <c r="F141" s="221" t="s">
        <v>1423</v>
      </c>
      <c r="G141" s="222" t="s">
        <v>1395</v>
      </c>
      <c r="H141" s="223">
        <v>1</v>
      </c>
      <c r="I141" s="224"/>
      <c r="J141" s="225">
        <f>ROUND(I141*H141,2)</f>
        <v>0</v>
      </c>
      <c r="K141" s="221" t="s">
        <v>1</v>
      </c>
      <c r="L141" s="45"/>
      <c r="M141" s="226" t="s">
        <v>1</v>
      </c>
      <c r="N141" s="227" t="s">
        <v>46</v>
      </c>
      <c r="O141" s="92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0" t="s">
        <v>1396</v>
      </c>
      <c r="AT141" s="230" t="s">
        <v>141</v>
      </c>
      <c r="AU141" s="230" t="s">
        <v>91</v>
      </c>
      <c r="AY141" s="18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8" t="s">
        <v>89</v>
      </c>
      <c r="BK141" s="231">
        <f>ROUND(I141*H141,2)</f>
        <v>0</v>
      </c>
      <c r="BL141" s="18" t="s">
        <v>1396</v>
      </c>
      <c r="BM141" s="230" t="s">
        <v>1424</v>
      </c>
    </row>
    <row r="142" s="14" customFormat="1">
      <c r="A142" s="14"/>
      <c r="B142" s="247"/>
      <c r="C142" s="248"/>
      <c r="D142" s="232" t="s">
        <v>150</v>
      </c>
      <c r="E142" s="249" t="s">
        <v>1</v>
      </c>
      <c r="F142" s="250" t="s">
        <v>900</v>
      </c>
      <c r="G142" s="248"/>
      <c r="H142" s="251">
        <v>1</v>
      </c>
      <c r="I142" s="252"/>
      <c r="J142" s="248"/>
      <c r="K142" s="248"/>
      <c r="L142" s="253"/>
      <c r="M142" s="254"/>
      <c r="N142" s="255"/>
      <c r="O142" s="255"/>
      <c r="P142" s="255"/>
      <c r="Q142" s="255"/>
      <c r="R142" s="255"/>
      <c r="S142" s="255"/>
      <c r="T142" s="25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7" t="s">
        <v>150</v>
      </c>
      <c r="AU142" s="257" t="s">
        <v>91</v>
      </c>
      <c r="AV142" s="14" t="s">
        <v>91</v>
      </c>
      <c r="AW142" s="14" t="s">
        <v>36</v>
      </c>
      <c r="AX142" s="14" t="s">
        <v>89</v>
      </c>
      <c r="AY142" s="257" t="s">
        <v>139</v>
      </c>
    </row>
    <row r="143" s="2" customFormat="1" ht="16.5" customHeight="1">
      <c r="A143" s="39"/>
      <c r="B143" s="40"/>
      <c r="C143" s="219" t="s">
        <v>210</v>
      </c>
      <c r="D143" s="219" t="s">
        <v>141</v>
      </c>
      <c r="E143" s="220" t="s">
        <v>1425</v>
      </c>
      <c r="F143" s="221" t="s">
        <v>1426</v>
      </c>
      <c r="G143" s="222" t="s">
        <v>1395</v>
      </c>
      <c r="H143" s="223">
        <v>1</v>
      </c>
      <c r="I143" s="224"/>
      <c r="J143" s="225">
        <f>ROUND(I143*H143,2)</f>
        <v>0</v>
      </c>
      <c r="K143" s="221" t="s">
        <v>1</v>
      </c>
      <c r="L143" s="45"/>
      <c r="M143" s="226" t="s">
        <v>1</v>
      </c>
      <c r="N143" s="227" t="s">
        <v>46</v>
      </c>
      <c r="O143" s="92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0" t="s">
        <v>1396</v>
      </c>
      <c r="AT143" s="230" t="s">
        <v>141</v>
      </c>
      <c r="AU143" s="230" t="s">
        <v>91</v>
      </c>
      <c r="AY143" s="18" t="s">
        <v>139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8" t="s">
        <v>89</v>
      </c>
      <c r="BK143" s="231">
        <f>ROUND(I143*H143,2)</f>
        <v>0</v>
      </c>
      <c r="BL143" s="18" t="s">
        <v>1396</v>
      </c>
      <c r="BM143" s="230" t="s">
        <v>1427</v>
      </c>
    </row>
    <row r="144" s="14" customFormat="1">
      <c r="A144" s="14"/>
      <c r="B144" s="247"/>
      <c r="C144" s="248"/>
      <c r="D144" s="232" t="s">
        <v>150</v>
      </c>
      <c r="E144" s="249" t="s">
        <v>1</v>
      </c>
      <c r="F144" s="250" t="s">
        <v>900</v>
      </c>
      <c r="G144" s="248"/>
      <c r="H144" s="251">
        <v>1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7" t="s">
        <v>150</v>
      </c>
      <c r="AU144" s="257" t="s">
        <v>91</v>
      </c>
      <c r="AV144" s="14" t="s">
        <v>91</v>
      </c>
      <c r="AW144" s="14" t="s">
        <v>36</v>
      </c>
      <c r="AX144" s="14" t="s">
        <v>89</v>
      </c>
      <c r="AY144" s="257" t="s">
        <v>139</v>
      </c>
    </row>
    <row r="145" s="2" customFormat="1" ht="16.5" customHeight="1">
      <c r="A145" s="39"/>
      <c r="B145" s="40"/>
      <c r="C145" s="219" t="s">
        <v>245</v>
      </c>
      <c r="D145" s="219" t="s">
        <v>141</v>
      </c>
      <c r="E145" s="220" t="s">
        <v>1428</v>
      </c>
      <c r="F145" s="221" t="s">
        <v>1429</v>
      </c>
      <c r="G145" s="222" t="s">
        <v>1395</v>
      </c>
      <c r="H145" s="223">
        <v>1</v>
      </c>
      <c r="I145" s="224"/>
      <c r="J145" s="225">
        <f>ROUND(I145*H145,2)</f>
        <v>0</v>
      </c>
      <c r="K145" s="221" t="s">
        <v>1</v>
      </c>
      <c r="L145" s="45"/>
      <c r="M145" s="226" t="s">
        <v>1</v>
      </c>
      <c r="N145" s="227" t="s">
        <v>46</v>
      </c>
      <c r="O145" s="92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0" t="s">
        <v>1396</v>
      </c>
      <c r="AT145" s="230" t="s">
        <v>141</v>
      </c>
      <c r="AU145" s="230" t="s">
        <v>91</v>
      </c>
      <c r="AY145" s="18" t="s">
        <v>139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8" t="s">
        <v>89</v>
      </c>
      <c r="BK145" s="231">
        <f>ROUND(I145*H145,2)</f>
        <v>0</v>
      </c>
      <c r="BL145" s="18" t="s">
        <v>1396</v>
      </c>
      <c r="BM145" s="230" t="s">
        <v>1430</v>
      </c>
    </row>
    <row r="146" s="14" customFormat="1">
      <c r="A146" s="14"/>
      <c r="B146" s="247"/>
      <c r="C146" s="248"/>
      <c r="D146" s="232" t="s">
        <v>150</v>
      </c>
      <c r="E146" s="249" t="s">
        <v>1</v>
      </c>
      <c r="F146" s="250" t="s">
        <v>900</v>
      </c>
      <c r="G146" s="248"/>
      <c r="H146" s="251">
        <v>1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150</v>
      </c>
      <c r="AU146" s="257" t="s">
        <v>91</v>
      </c>
      <c r="AV146" s="14" t="s">
        <v>91</v>
      </c>
      <c r="AW146" s="14" t="s">
        <v>36</v>
      </c>
      <c r="AX146" s="14" t="s">
        <v>89</v>
      </c>
      <c r="AY146" s="257" t="s">
        <v>139</v>
      </c>
    </row>
    <row r="147" s="2" customFormat="1" ht="16.5" customHeight="1">
      <c r="A147" s="39"/>
      <c r="B147" s="40"/>
      <c r="C147" s="219" t="s">
        <v>250</v>
      </c>
      <c r="D147" s="219" t="s">
        <v>141</v>
      </c>
      <c r="E147" s="220" t="s">
        <v>1431</v>
      </c>
      <c r="F147" s="221" t="s">
        <v>1432</v>
      </c>
      <c r="G147" s="222" t="s">
        <v>1395</v>
      </c>
      <c r="H147" s="223">
        <v>1</v>
      </c>
      <c r="I147" s="224"/>
      <c r="J147" s="225">
        <f>ROUND(I147*H147,2)</f>
        <v>0</v>
      </c>
      <c r="K147" s="221" t="s">
        <v>1</v>
      </c>
      <c r="L147" s="45"/>
      <c r="M147" s="226" t="s">
        <v>1</v>
      </c>
      <c r="N147" s="227" t="s">
        <v>46</v>
      </c>
      <c r="O147" s="92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0" t="s">
        <v>1396</v>
      </c>
      <c r="AT147" s="230" t="s">
        <v>141</v>
      </c>
      <c r="AU147" s="230" t="s">
        <v>91</v>
      </c>
      <c r="AY147" s="18" t="s">
        <v>139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8" t="s">
        <v>89</v>
      </c>
      <c r="BK147" s="231">
        <f>ROUND(I147*H147,2)</f>
        <v>0</v>
      </c>
      <c r="BL147" s="18" t="s">
        <v>1396</v>
      </c>
      <c r="BM147" s="230" t="s">
        <v>1433</v>
      </c>
    </row>
    <row r="148" s="14" customFormat="1">
      <c r="A148" s="14"/>
      <c r="B148" s="247"/>
      <c r="C148" s="248"/>
      <c r="D148" s="232" t="s">
        <v>150</v>
      </c>
      <c r="E148" s="249" t="s">
        <v>1</v>
      </c>
      <c r="F148" s="250" t="s">
        <v>900</v>
      </c>
      <c r="G148" s="248"/>
      <c r="H148" s="251">
        <v>1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150</v>
      </c>
      <c r="AU148" s="257" t="s">
        <v>91</v>
      </c>
      <c r="AV148" s="14" t="s">
        <v>91</v>
      </c>
      <c r="AW148" s="14" t="s">
        <v>36</v>
      </c>
      <c r="AX148" s="14" t="s">
        <v>89</v>
      </c>
      <c r="AY148" s="257" t="s">
        <v>139</v>
      </c>
    </row>
    <row r="149" s="2" customFormat="1" ht="24.15" customHeight="1">
      <c r="A149" s="39"/>
      <c r="B149" s="40"/>
      <c r="C149" s="219" t="s">
        <v>8</v>
      </c>
      <c r="D149" s="219" t="s">
        <v>141</v>
      </c>
      <c r="E149" s="220" t="s">
        <v>1434</v>
      </c>
      <c r="F149" s="221" t="s">
        <v>1435</v>
      </c>
      <c r="G149" s="222" t="s">
        <v>1395</v>
      </c>
      <c r="H149" s="223">
        <v>1</v>
      </c>
      <c r="I149" s="224"/>
      <c r="J149" s="225">
        <f>ROUND(I149*H149,2)</f>
        <v>0</v>
      </c>
      <c r="K149" s="221" t="s">
        <v>1</v>
      </c>
      <c r="L149" s="45"/>
      <c r="M149" s="226" t="s">
        <v>1</v>
      </c>
      <c r="N149" s="227" t="s">
        <v>46</v>
      </c>
      <c r="O149" s="92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1396</v>
      </c>
      <c r="AT149" s="230" t="s">
        <v>141</v>
      </c>
      <c r="AU149" s="230" t="s">
        <v>91</v>
      </c>
      <c r="AY149" s="18" t="s">
        <v>139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89</v>
      </c>
      <c r="BK149" s="231">
        <f>ROUND(I149*H149,2)</f>
        <v>0</v>
      </c>
      <c r="BL149" s="18" t="s">
        <v>1396</v>
      </c>
      <c r="BM149" s="230" t="s">
        <v>1436</v>
      </c>
    </row>
    <row r="150" s="14" customFormat="1">
      <c r="A150" s="14"/>
      <c r="B150" s="247"/>
      <c r="C150" s="248"/>
      <c r="D150" s="232" t="s">
        <v>150</v>
      </c>
      <c r="E150" s="249" t="s">
        <v>1</v>
      </c>
      <c r="F150" s="250" t="s">
        <v>900</v>
      </c>
      <c r="G150" s="248"/>
      <c r="H150" s="251">
        <v>1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150</v>
      </c>
      <c r="AU150" s="257" t="s">
        <v>91</v>
      </c>
      <c r="AV150" s="14" t="s">
        <v>91</v>
      </c>
      <c r="AW150" s="14" t="s">
        <v>36</v>
      </c>
      <c r="AX150" s="14" t="s">
        <v>89</v>
      </c>
      <c r="AY150" s="257" t="s">
        <v>139</v>
      </c>
    </row>
    <row r="151" s="2" customFormat="1" ht="16.5" customHeight="1">
      <c r="A151" s="39"/>
      <c r="B151" s="40"/>
      <c r="C151" s="219" t="s">
        <v>265</v>
      </c>
      <c r="D151" s="219" t="s">
        <v>141</v>
      </c>
      <c r="E151" s="220" t="s">
        <v>1437</v>
      </c>
      <c r="F151" s="221" t="s">
        <v>1438</v>
      </c>
      <c r="G151" s="222" t="s">
        <v>1395</v>
      </c>
      <c r="H151" s="223">
        <v>1</v>
      </c>
      <c r="I151" s="224"/>
      <c r="J151" s="225">
        <f>ROUND(I151*H151,2)</f>
        <v>0</v>
      </c>
      <c r="K151" s="221" t="s">
        <v>1</v>
      </c>
      <c r="L151" s="45"/>
      <c r="M151" s="226" t="s">
        <v>1</v>
      </c>
      <c r="N151" s="227" t="s">
        <v>46</v>
      </c>
      <c r="O151" s="92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1396</v>
      </c>
      <c r="AT151" s="230" t="s">
        <v>141</v>
      </c>
      <c r="AU151" s="230" t="s">
        <v>91</v>
      </c>
      <c r="AY151" s="18" t="s">
        <v>139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89</v>
      </c>
      <c r="BK151" s="231">
        <f>ROUND(I151*H151,2)</f>
        <v>0</v>
      </c>
      <c r="BL151" s="18" t="s">
        <v>1396</v>
      </c>
      <c r="BM151" s="230" t="s">
        <v>1439</v>
      </c>
    </row>
    <row r="152" s="14" customFormat="1">
      <c r="A152" s="14"/>
      <c r="B152" s="247"/>
      <c r="C152" s="248"/>
      <c r="D152" s="232" t="s">
        <v>150</v>
      </c>
      <c r="E152" s="249" t="s">
        <v>1</v>
      </c>
      <c r="F152" s="250" t="s">
        <v>900</v>
      </c>
      <c r="G152" s="248"/>
      <c r="H152" s="251">
        <v>1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150</v>
      </c>
      <c r="AU152" s="257" t="s">
        <v>91</v>
      </c>
      <c r="AV152" s="14" t="s">
        <v>91</v>
      </c>
      <c r="AW152" s="14" t="s">
        <v>36</v>
      </c>
      <c r="AX152" s="14" t="s">
        <v>89</v>
      </c>
      <c r="AY152" s="257" t="s">
        <v>139</v>
      </c>
    </row>
    <row r="153" s="2" customFormat="1" ht="16.5" customHeight="1">
      <c r="A153" s="39"/>
      <c r="B153" s="40"/>
      <c r="C153" s="219" t="s">
        <v>272</v>
      </c>
      <c r="D153" s="219" t="s">
        <v>141</v>
      </c>
      <c r="E153" s="220" t="s">
        <v>1440</v>
      </c>
      <c r="F153" s="221" t="s">
        <v>1441</v>
      </c>
      <c r="G153" s="222" t="s">
        <v>1395</v>
      </c>
      <c r="H153" s="223">
        <v>1</v>
      </c>
      <c r="I153" s="224"/>
      <c r="J153" s="225">
        <f>ROUND(I153*H153,2)</f>
        <v>0</v>
      </c>
      <c r="K153" s="221" t="s">
        <v>1</v>
      </c>
      <c r="L153" s="45"/>
      <c r="M153" s="226" t="s">
        <v>1</v>
      </c>
      <c r="N153" s="227" t="s">
        <v>46</v>
      </c>
      <c r="O153" s="92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1396</v>
      </c>
      <c r="AT153" s="230" t="s">
        <v>141</v>
      </c>
      <c r="AU153" s="230" t="s">
        <v>91</v>
      </c>
      <c r="AY153" s="18" t="s">
        <v>139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89</v>
      </c>
      <c r="BK153" s="231">
        <f>ROUND(I153*H153,2)</f>
        <v>0</v>
      </c>
      <c r="BL153" s="18" t="s">
        <v>1396</v>
      </c>
      <c r="BM153" s="230" t="s">
        <v>1442</v>
      </c>
    </row>
    <row r="154" s="14" customFormat="1">
      <c r="A154" s="14"/>
      <c r="B154" s="247"/>
      <c r="C154" s="248"/>
      <c r="D154" s="232" t="s">
        <v>150</v>
      </c>
      <c r="E154" s="249" t="s">
        <v>1</v>
      </c>
      <c r="F154" s="250" t="s">
        <v>900</v>
      </c>
      <c r="G154" s="248"/>
      <c r="H154" s="251">
        <v>1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7" t="s">
        <v>150</v>
      </c>
      <c r="AU154" s="257" t="s">
        <v>91</v>
      </c>
      <c r="AV154" s="14" t="s">
        <v>91</v>
      </c>
      <c r="AW154" s="14" t="s">
        <v>36</v>
      </c>
      <c r="AX154" s="14" t="s">
        <v>89</v>
      </c>
      <c r="AY154" s="257" t="s">
        <v>139</v>
      </c>
    </row>
    <row r="155" s="2" customFormat="1" ht="21.75" customHeight="1">
      <c r="A155" s="39"/>
      <c r="B155" s="40"/>
      <c r="C155" s="219" t="s">
        <v>278</v>
      </c>
      <c r="D155" s="219" t="s">
        <v>141</v>
      </c>
      <c r="E155" s="220" t="s">
        <v>1443</v>
      </c>
      <c r="F155" s="221" t="s">
        <v>1444</v>
      </c>
      <c r="G155" s="222" t="s">
        <v>1395</v>
      </c>
      <c r="H155" s="223">
        <v>1</v>
      </c>
      <c r="I155" s="224"/>
      <c r="J155" s="225">
        <f>ROUND(I155*H155,2)</f>
        <v>0</v>
      </c>
      <c r="K155" s="221" t="s">
        <v>1</v>
      </c>
      <c r="L155" s="45"/>
      <c r="M155" s="226" t="s">
        <v>1</v>
      </c>
      <c r="N155" s="227" t="s">
        <v>46</v>
      </c>
      <c r="O155" s="92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1396</v>
      </c>
      <c r="AT155" s="230" t="s">
        <v>141</v>
      </c>
      <c r="AU155" s="230" t="s">
        <v>91</v>
      </c>
      <c r="AY155" s="18" t="s">
        <v>139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89</v>
      </c>
      <c r="BK155" s="231">
        <f>ROUND(I155*H155,2)</f>
        <v>0</v>
      </c>
      <c r="BL155" s="18" t="s">
        <v>1396</v>
      </c>
      <c r="BM155" s="230" t="s">
        <v>1445</v>
      </c>
    </row>
    <row r="156" s="14" customFormat="1">
      <c r="A156" s="14"/>
      <c r="B156" s="247"/>
      <c r="C156" s="248"/>
      <c r="D156" s="232" t="s">
        <v>150</v>
      </c>
      <c r="E156" s="249" t="s">
        <v>1</v>
      </c>
      <c r="F156" s="250" t="s">
        <v>900</v>
      </c>
      <c r="G156" s="248"/>
      <c r="H156" s="251">
        <v>1</v>
      </c>
      <c r="I156" s="252"/>
      <c r="J156" s="248"/>
      <c r="K156" s="248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150</v>
      </c>
      <c r="AU156" s="257" t="s">
        <v>91</v>
      </c>
      <c r="AV156" s="14" t="s">
        <v>91</v>
      </c>
      <c r="AW156" s="14" t="s">
        <v>36</v>
      </c>
      <c r="AX156" s="14" t="s">
        <v>89</v>
      </c>
      <c r="AY156" s="257" t="s">
        <v>139</v>
      </c>
    </row>
    <row r="157" s="2" customFormat="1" ht="16.5" customHeight="1">
      <c r="A157" s="39"/>
      <c r="B157" s="40"/>
      <c r="C157" s="219" t="s">
        <v>283</v>
      </c>
      <c r="D157" s="219" t="s">
        <v>141</v>
      </c>
      <c r="E157" s="220" t="s">
        <v>1446</v>
      </c>
      <c r="F157" s="221" t="s">
        <v>1447</v>
      </c>
      <c r="G157" s="222" t="s">
        <v>1395</v>
      </c>
      <c r="H157" s="223">
        <v>1</v>
      </c>
      <c r="I157" s="224"/>
      <c r="J157" s="225">
        <f>ROUND(I157*H157,2)</f>
        <v>0</v>
      </c>
      <c r="K157" s="221" t="s">
        <v>1</v>
      </c>
      <c r="L157" s="45"/>
      <c r="M157" s="226" t="s">
        <v>1</v>
      </c>
      <c r="N157" s="227" t="s">
        <v>46</v>
      </c>
      <c r="O157" s="92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0" t="s">
        <v>1396</v>
      </c>
      <c r="AT157" s="230" t="s">
        <v>141</v>
      </c>
      <c r="AU157" s="230" t="s">
        <v>91</v>
      </c>
      <c r="AY157" s="18" t="s">
        <v>139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8" t="s">
        <v>89</v>
      </c>
      <c r="BK157" s="231">
        <f>ROUND(I157*H157,2)</f>
        <v>0</v>
      </c>
      <c r="BL157" s="18" t="s">
        <v>1396</v>
      </c>
      <c r="BM157" s="230" t="s">
        <v>1448</v>
      </c>
    </row>
    <row r="158" s="14" customFormat="1">
      <c r="A158" s="14"/>
      <c r="B158" s="247"/>
      <c r="C158" s="248"/>
      <c r="D158" s="232" t="s">
        <v>150</v>
      </c>
      <c r="E158" s="249" t="s">
        <v>1</v>
      </c>
      <c r="F158" s="250" t="s">
        <v>900</v>
      </c>
      <c r="G158" s="248"/>
      <c r="H158" s="251">
        <v>1</v>
      </c>
      <c r="I158" s="252"/>
      <c r="J158" s="248"/>
      <c r="K158" s="248"/>
      <c r="L158" s="253"/>
      <c r="M158" s="294"/>
      <c r="N158" s="295"/>
      <c r="O158" s="295"/>
      <c r="P158" s="295"/>
      <c r="Q158" s="295"/>
      <c r="R158" s="295"/>
      <c r="S158" s="295"/>
      <c r="T158" s="29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150</v>
      </c>
      <c r="AU158" s="257" t="s">
        <v>91</v>
      </c>
      <c r="AV158" s="14" t="s">
        <v>91</v>
      </c>
      <c r="AW158" s="14" t="s">
        <v>36</v>
      </c>
      <c r="AX158" s="14" t="s">
        <v>89</v>
      </c>
      <c r="AY158" s="257" t="s">
        <v>139</v>
      </c>
    </row>
    <row r="159" s="2" customFormat="1" ht="6.96" customHeight="1">
      <c r="A159" s="39"/>
      <c r="B159" s="67"/>
      <c r="C159" s="68"/>
      <c r="D159" s="68"/>
      <c r="E159" s="68"/>
      <c r="F159" s="68"/>
      <c r="G159" s="68"/>
      <c r="H159" s="68"/>
      <c r="I159" s="68"/>
      <c r="J159" s="68"/>
      <c r="K159" s="68"/>
      <c r="L159" s="45"/>
      <c r="M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</row>
  </sheetData>
  <sheetProtection sheet="1" autoFilter="0" formatColumns="0" formatRows="0" objects="1" scenarios="1" spinCount="100000" saltValue="CdDBlSAePs6hSUA5EqumAyGvpO8IVHmpNxqhSfgJtCmLFPVGL96aOoDLaIbg09c5vG57xuj2HyGsP8Swgo9vtw==" hashValue="Y9twuXMcNILt3nPmFki8tjaLtW+W7vOzO/fNFAl3KQlB2JR4rJN4Z1fq6RPz3IhWJztX2jnuQ0opAZ5GV8wXjw==" algorithmName="SHA-512" password="C71F"/>
  <autoFilter ref="C118:K158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1"/>
    </row>
    <row r="4" s="1" customFormat="1" ht="24.96" customHeight="1">
      <c r="B4" s="21"/>
      <c r="C4" s="139" t="s">
        <v>1449</v>
      </c>
      <c r="H4" s="21"/>
    </row>
    <row r="5" s="1" customFormat="1" ht="12" customHeight="1">
      <c r="B5" s="21"/>
      <c r="C5" s="297" t="s">
        <v>13</v>
      </c>
      <c r="D5" s="148" t="s">
        <v>14</v>
      </c>
      <c r="E5" s="1"/>
      <c r="F5" s="1"/>
      <c r="H5" s="21"/>
    </row>
    <row r="6" s="1" customFormat="1" ht="36.96" customHeight="1">
      <c r="B6" s="21"/>
      <c r="C6" s="298" t="s">
        <v>16</v>
      </c>
      <c r="D6" s="299" t="s">
        <v>17</v>
      </c>
      <c r="E6" s="1"/>
      <c r="F6" s="1"/>
      <c r="H6" s="21"/>
    </row>
    <row r="7" s="1" customFormat="1" ht="16.5" customHeight="1">
      <c r="B7" s="21"/>
      <c r="C7" s="141" t="s">
        <v>22</v>
      </c>
      <c r="D7" s="145" t="str">
        <f>'Rekapitulace stavby'!AN8</f>
        <v>28. 3. 2025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2"/>
      <c r="B9" s="300"/>
      <c r="C9" s="301" t="s">
        <v>62</v>
      </c>
      <c r="D9" s="302" t="s">
        <v>63</v>
      </c>
      <c r="E9" s="302" t="s">
        <v>126</v>
      </c>
      <c r="F9" s="303" t="s">
        <v>1450</v>
      </c>
      <c r="G9" s="192"/>
      <c r="H9" s="300"/>
    </row>
    <row r="10" s="2" customFormat="1" ht="26.4" customHeight="1">
      <c r="A10" s="39"/>
      <c r="B10" s="45"/>
      <c r="C10" s="304" t="s">
        <v>92</v>
      </c>
      <c r="D10" s="304" t="s">
        <v>93</v>
      </c>
      <c r="E10" s="39"/>
      <c r="F10" s="39"/>
      <c r="G10" s="39"/>
      <c r="H10" s="45"/>
    </row>
    <row r="11" s="2" customFormat="1" ht="16.8" customHeight="1">
      <c r="A11" s="39"/>
      <c r="B11" s="45"/>
      <c r="C11" s="305" t="s">
        <v>747</v>
      </c>
      <c r="D11" s="306" t="s">
        <v>1</v>
      </c>
      <c r="E11" s="307" t="s">
        <v>1</v>
      </c>
      <c r="F11" s="308">
        <v>0</v>
      </c>
      <c r="G11" s="39"/>
      <c r="H11" s="45"/>
    </row>
    <row r="12" s="2" customFormat="1" ht="16.8" customHeight="1">
      <c r="A12" s="39"/>
      <c r="B12" s="45"/>
      <c r="C12" s="305" t="s">
        <v>746</v>
      </c>
      <c r="D12" s="306" t="s">
        <v>1</v>
      </c>
      <c r="E12" s="307" t="s">
        <v>1</v>
      </c>
      <c r="F12" s="308">
        <v>0</v>
      </c>
      <c r="G12" s="39"/>
      <c r="H12" s="45"/>
    </row>
    <row r="13" s="2" customFormat="1" ht="7.44" customHeight="1">
      <c r="A13" s="39"/>
      <c r="B13" s="171"/>
      <c r="C13" s="172"/>
      <c r="D13" s="172"/>
      <c r="E13" s="172"/>
      <c r="F13" s="172"/>
      <c r="G13" s="172"/>
      <c r="H13" s="45"/>
    </row>
    <row r="14" s="2" customFormat="1">
      <c r="A14" s="39"/>
      <c r="B14" s="39"/>
      <c r="C14" s="39"/>
      <c r="D14" s="39"/>
      <c r="E14" s="39"/>
      <c r="F14" s="39"/>
      <c r="G14" s="39"/>
      <c r="H14" s="39"/>
    </row>
  </sheetData>
  <sheetProtection sheet="1" formatColumns="0" formatRows="0" objects="1" scenarios="1" spinCount="100000" saltValue="NWmJ4yeA4x5+LYKuwUNRijTUjp6ieZuLJRLYMojlhMYyFASsCpKn/KigV7k7PzjzUSY61/peapzsGAx0QdlEoQ==" hashValue="dOuvpeLygXUQbWl68n1PZw2pOOccS/d2D3ADAjr8PiO58mA/07kqR8HTQiKeckoKV3kB3cBVXxLPjG6rL2moWg==" algorithmName="SHA-512" password="C71F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Heřmanská Iveta</dc:creator>
  <cp:lastModifiedBy>Heřmanská Iveta</cp:lastModifiedBy>
  <dcterms:created xsi:type="dcterms:W3CDTF">2025-04-11T09:03:56Z</dcterms:created>
  <dcterms:modified xsi:type="dcterms:W3CDTF">2025-04-11T09:04:02Z</dcterms:modified>
</cp:coreProperties>
</file>